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teckresources-my.sharepoint.com/personal/allie_price_teck_com/Documents/Documents/"/>
    </mc:Choice>
  </mc:AlternateContent>
  <xr:revisionPtr revIDLastSave="0" documentId="8_{022134F7-ACEC-4B8E-AC12-2A8B59DA4A6B}" xr6:coauthVersionLast="47" xr6:coauthVersionMax="47" xr10:uidLastSave="{00000000-0000-0000-0000-000000000000}"/>
  <workbookProtection workbookAlgorithmName="SHA-512" workbookHashValue="x3SSClVYIO6Iog1XDMNwRISSJ2czvwYq86g4PQmUY7oiNuEAnEuy/mPkFmmVuzzIcVGZ2RtwuPJAP5+Vo7zXUw==" workbookSaltValue="p5r08RAc4+HjDnm/TAGNqw==" workbookSpinCount="100000" lockStructure="1"/>
  <bookViews>
    <workbookView xWindow="-108" yWindow="-108" windowWidth="23256" windowHeight="12576" tabRatio="823" xr2:uid="{00000000-000D-0000-FFFF-FFFF00000000}"/>
  </bookViews>
  <sheets>
    <sheet name="Home Page" sheetId="18" r:id="rId1"/>
    <sheet name="Contents" sheetId="43" r:id="rId2"/>
    <sheet name="Policies &amp; Commitments" sheetId="27" r:id="rId3"/>
    <sheet name="Environment" sheetId="40" r:id="rId4"/>
    <sheet name="Air Quality" sheetId="31" r:id="rId5"/>
    <sheet name="Biodiversity" sheetId="34" r:id="rId6"/>
    <sheet name="Circularity &amp; Waste" sheetId="24" r:id="rId7"/>
    <sheet name="Climate Change" sheetId="33" r:id="rId8"/>
    <sheet name="Tailings" sheetId="49" r:id="rId9"/>
    <sheet name="Water Stewardship" sheetId="23" r:id="rId10"/>
    <sheet name="Social" sheetId="44" r:id="rId11"/>
    <sheet name="Health &amp; Safety" sheetId="36" r:id="rId12"/>
    <sheet name="Workforce Demographic" sheetId="53" r:id="rId13"/>
    <sheet name="Talent Management" sheetId="54" r:id="rId14"/>
    <sheet name="Communities" sheetId="30" r:id="rId15"/>
    <sheet name="Indigenous Peoples" sheetId="12" r:id="rId16"/>
    <sheet name="Value Sharing" sheetId="46" r:id="rId17"/>
    <sheet name="Economic Performance" sheetId="9" r:id="rId18"/>
    <sheet name="Tax" sheetId="21" r:id="rId19"/>
    <sheet name="Tax Entities" sheetId="47" r:id="rId20"/>
  </sheets>
  <definedNames>
    <definedName name="_ftn1" localSheetId="13">'Talent Management'!#REF!</definedName>
    <definedName name="_ftn1" localSheetId="12">'Workforce Demographic'!#REF!</definedName>
    <definedName name="_ftnref1" localSheetId="13">'Talent Management'!#REF!</definedName>
    <definedName name="_ftnref1" localSheetId="12">'Workforce Demographic'!#REF!</definedName>
    <definedName name="_msoanchor_1">'Health &amp; Safety'!#REF!</definedName>
    <definedName name="_msoanchor_2">#REF!</definedName>
    <definedName name="_msoanchor_3">#REF!</definedName>
    <definedName name="_msoanchor_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24" l="1"/>
  <c r="F49" i="24"/>
  <c r="F48" i="24"/>
  <c r="C125" i="31"/>
  <c r="B125" i="31"/>
  <c r="C43" i="31"/>
  <c r="B43" i="31"/>
  <c r="E69" i="53"/>
  <c r="E70" i="53"/>
  <c r="E71" i="53"/>
  <c r="E72" i="53"/>
  <c r="E73" i="53"/>
  <c r="E75" i="53"/>
  <c r="E77" i="53"/>
  <c r="E78" i="53"/>
  <c r="E79" i="53"/>
  <c r="E80" i="53"/>
  <c r="E68" i="53"/>
  <c r="B76" i="53"/>
  <c r="E76" i="53" s="1"/>
  <c r="B74" i="53"/>
  <c r="B81" i="53" s="1"/>
  <c r="D62" i="53"/>
  <c r="C62" i="53"/>
  <c r="B62" i="53"/>
  <c r="E59" i="53"/>
  <c r="H40" i="53"/>
  <c r="E74" i="53" l="1"/>
  <c r="E81" i="53"/>
  <c r="H37" i="53"/>
  <c r="E61" i="53"/>
  <c r="E60" i="53"/>
  <c r="E62" i="53" s="1"/>
  <c r="D81" i="53"/>
  <c r="C81" i="53"/>
  <c r="E91" i="53"/>
  <c r="J122" i="53"/>
  <c r="F122" i="53"/>
  <c r="J121" i="53"/>
  <c r="F121" i="53"/>
  <c r="N74" i="53" l="1"/>
  <c r="K139" i="54"/>
  <c r="J139" i="54"/>
  <c r="F96" i="54"/>
  <c r="E96" i="54"/>
  <c r="D96" i="54"/>
  <c r="C96" i="54"/>
  <c r="F90" i="54"/>
  <c r="E90" i="54"/>
  <c r="D90" i="54"/>
  <c r="C90" i="54"/>
  <c r="R91" i="53"/>
  <c r="Q91" i="53"/>
  <c r="O91" i="53"/>
  <c r="N91" i="53"/>
  <c r="S90" i="53"/>
  <c r="P90" i="53"/>
  <c r="S89" i="53"/>
  <c r="P89" i="53"/>
  <c r="P81" i="53"/>
  <c r="O81" i="53"/>
  <c r="M81" i="53"/>
  <c r="L81" i="53"/>
  <c r="Q78" i="53"/>
  <c r="N78" i="53"/>
  <c r="Q77" i="53"/>
  <c r="N77" i="53"/>
  <c r="Q76" i="53"/>
  <c r="N76" i="53"/>
  <c r="Q75" i="53"/>
  <c r="N75" i="53"/>
  <c r="Q74" i="53"/>
  <c r="Q73" i="53"/>
  <c r="N73" i="53"/>
  <c r="Q72" i="53"/>
  <c r="N72" i="53"/>
  <c r="Q71" i="53"/>
  <c r="N71" i="53"/>
  <c r="Q70" i="53"/>
  <c r="N70" i="53"/>
  <c r="Q69" i="53"/>
  <c r="N69" i="53"/>
  <c r="Q68" i="53"/>
  <c r="N68" i="53"/>
  <c r="R62" i="53"/>
  <c r="Q62" i="53"/>
  <c r="O62" i="53"/>
  <c r="N62" i="53"/>
  <c r="G62" i="53"/>
  <c r="F62" i="53"/>
  <c r="S61" i="53"/>
  <c r="P61" i="53"/>
  <c r="I61" i="53"/>
  <c r="S60" i="53"/>
  <c r="P60" i="53"/>
  <c r="I60" i="53"/>
  <c r="F54" i="53"/>
  <c r="E54" i="53"/>
  <c r="Q26" i="53"/>
  <c r="P26" i="53"/>
  <c r="O26" i="53"/>
  <c r="N26" i="53"/>
  <c r="M26" i="53"/>
  <c r="L26" i="53"/>
  <c r="K26" i="53"/>
  <c r="J26" i="53"/>
  <c r="I26" i="53"/>
  <c r="N81" i="53" l="1"/>
  <c r="P62" i="53"/>
  <c r="S91" i="53"/>
  <c r="I62" i="53"/>
  <c r="P91" i="53"/>
  <c r="Q81" i="53"/>
  <c r="S62" i="53"/>
  <c r="E271" i="36"/>
  <c r="D271" i="36"/>
  <c r="C271" i="36"/>
  <c r="B271" i="36"/>
  <c r="B277" i="36"/>
  <c r="D122" i="36"/>
  <c r="C122" i="36"/>
  <c r="B122" i="36"/>
  <c r="C59" i="31"/>
  <c r="D59" i="31"/>
  <c r="E59" i="31"/>
  <c r="F59" i="31"/>
  <c r="G59" i="31"/>
  <c r="H59" i="31"/>
  <c r="F47" i="24" l="1"/>
  <c r="D51" i="24"/>
  <c r="F51" i="24" s="1"/>
  <c r="D46" i="24"/>
  <c r="F44" i="24"/>
  <c r="E46" i="24"/>
  <c r="I34" i="21" l="1"/>
  <c r="G150" i="24" l="1"/>
  <c r="F150" i="24"/>
  <c r="H34" i="21"/>
  <c r="F186" i="21"/>
  <c r="F196" i="21" s="1"/>
  <c r="E186" i="21"/>
  <c r="E196" i="21" s="1"/>
  <c r="D186" i="21"/>
  <c r="D196" i="21" s="1"/>
  <c r="C186" i="21"/>
  <c r="C196" i="21" s="1"/>
  <c r="D157" i="21"/>
  <c r="E157" i="21"/>
  <c r="F157" i="21"/>
  <c r="G157" i="21"/>
  <c r="H157" i="21"/>
  <c r="K34" i="21"/>
  <c r="J34" i="21"/>
  <c r="G34" i="21"/>
  <c r="F34" i="21"/>
  <c r="D34" i="21"/>
  <c r="C34" i="21"/>
  <c r="B34" i="21"/>
  <c r="D234" i="9"/>
  <c r="E234" i="9"/>
  <c r="D215" i="9"/>
  <c r="E215" i="9"/>
  <c r="F215" i="9"/>
  <c r="G215" i="9"/>
  <c r="H215" i="9"/>
  <c r="D180" i="9"/>
  <c r="E180" i="9"/>
  <c r="F180" i="9"/>
  <c r="D159" i="9"/>
  <c r="F159" i="9"/>
  <c r="G159" i="9"/>
  <c r="H159" i="9"/>
  <c r="E21" i="30"/>
  <c r="F21" i="30"/>
  <c r="E102" i="36"/>
  <c r="F58" i="36"/>
  <c r="H58" i="36"/>
  <c r="I157" i="21" l="1"/>
  <c r="C157" i="21"/>
  <c r="G59" i="9"/>
  <c r="B59" i="9"/>
  <c r="J58" i="9"/>
  <c r="J57" i="9"/>
  <c r="J56" i="9"/>
  <c r="J53" i="9"/>
  <c r="J54" i="9"/>
  <c r="J55" i="9"/>
  <c r="I59" i="9" l="1"/>
  <c r="H59" i="9"/>
  <c r="F59" i="9"/>
  <c r="E59" i="9"/>
  <c r="D59" i="9"/>
  <c r="C59" i="9"/>
  <c r="K58" i="9"/>
  <c r="K57" i="9"/>
  <c r="K56" i="9"/>
  <c r="K55" i="9"/>
  <c r="K54" i="9"/>
  <c r="K53" i="9"/>
  <c r="J59" i="9" l="1"/>
  <c r="K59" i="9" s="1"/>
  <c r="B97" i="24"/>
  <c r="C116" i="31" l="1"/>
  <c r="C97" i="31"/>
  <c r="C78" i="31"/>
  <c r="K80" i="21"/>
  <c r="J80" i="21"/>
  <c r="I80" i="21"/>
  <c r="H80" i="21"/>
  <c r="G80" i="21"/>
  <c r="F80" i="21"/>
  <c r="E80" i="21"/>
  <c r="D80" i="21"/>
  <c r="C80" i="21"/>
  <c r="B80" i="21"/>
  <c r="I79" i="9"/>
  <c r="H79" i="9"/>
  <c r="G79" i="9"/>
  <c r="F79" i="9"/>
  <c r="E79" i="9"/>
  <c r="D79" i="9"/>
  <c r="C79" i="9"/>
  <c r="B79" i="9"/>
  <c r="J78" i="9"/>
  <c r="K78" i="9" s="1"/>
  <c r="J77" i="9"/>
  <c r="K77" i="9" s="1"/>
  <c r="K76" i="9"/>
  <c r="J75" i="9"/>
  <c r="K75" i="9" s="1"/>
  <c r="J74" i="9"/>
  <c r="K74" i="9" s="1"/>
  <c r="J73" i="9"/>
  <c r="J79" i="9" l="1"/>
  <c r="K73" i="9"/>
  <c r="K79" i="9" s="1"/>
  <c r="D97" i="24" l="1"/>
  <c r="C97" i="24"/>
  <c r="D116" i="31" l="1"/>
  <c r="F70" i="36"/>
  <c r="C277" i="36"/>
  <c r="D277" i="36"/>
  <c r="E277" i="36"/>
  <c r="B283" i="36"/>
  <c r="C283" i="36"/>
  <c r="D283" i="36"/>
  <c r="E283" i="36"/>
  <c r="B289" i="36"/>
  <c r="C289" i="36"/>
  <c r="D289" i="36"/>
  <c r="E289" i="36"/>
  <c r="F105" i="24" l="1"/>
  <c r="F110" i="24"/>
  <c r="D113" i="24"/>
  <c r="F114" i="24"/>
  <c r="F116" i="24"/>
  <c r="F118" i="24"/>
  <c r="F119" i="24"/>
  <c r="D97" i="31" l="1"/>
  <c r="D78" i="31"/>
  <c r="E17" i="34" l="1"/>
  <c r="H116" i="31" l="1"/>
  <c r="G116" i="31"/>
  <c r="F116" i="31"/>
  <c r="E116" i="31"/>
  <c r="H97" i="31"/>
  <c r="G97" i="31"/>
  <c r="F97" i="31"/>
  <c r="E97" i="31"/>
  <c r="H78" i="31"/>
  <c r="G78" i="31"/>
  <c r="F78" i="31"/>
  <c r="E78" i="31"/>
  <c r="F217" i="21" l="1"/>
  <c r="F224" i="21" s="1"/>
  <c r="C217" i="21"/>
  <c r="C224" i="21" s="1"/>
  <c r="D217" i="21"/>
  <c r="D224" i="21" s="1"/>
  <c r="E217" i="21"/>
  <c r="E224" i="21" s="1"/>
  <c r="F140" i="24" l="1"/>
  <c r="E139" i="24"/>
  <c r="E135" i="24"/>
  <c r="E140" i="24" l="1"/>
  <c r="J117" i="9" l="1"/>
  <c r="I117" i="9"/>
  <c r="H117" i="9"/>
  <c r="G117" i="9"/>
  <c r="F117" i="9"/>
  <c r="E117" i="9"/>
  <c r="D117" i="9"/>
  <c r="C117" i="9"/>
  <c r="B117" i="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2">
    <s v="cgysqlp06 BIOlapStore EHSC"/>
    <s v="{[Monthly Calendar].[Monthly Calendar].[Year].&amp;[2017]}"/>
    <s v="[Measures].[YTD LTI Frequency]"/>
    <s v="#,##0.00;-#,##0.00"/>
    <s v="[Measures].[Employee YTD LTI Frequency]"/>
    <s v="[Measures].[Contractor YTD LTI Frequency]"/>
    <s v="[Measures].[YTD Disabling Injury Frequency]"/>
    <s v="[Measures].[Employee YTD Disabling Injury Frequency]"/>
    <s v="[Measures].[Contractor YTD Disabling Injury Frequency]"/>
    <s v="[Measures].[YTD MA Frequency]"/>
    <s v="[Measures].[Employee YTD MA Frequency]"/>
    <s v="[Measures].[Contractor YTD MA Frequency]"/>
    <s v="[Measures].[YTD TRI Frequency]"/>
    <s v="[Measures].[Employee YTD TRI Frequency]"/>
    <s v="[Measures].[Contractor YTD TRI Frequency]"/>
    <s v="[Measures].[YTD Severity]"/>
    <s v="#,###0.00;-#,##0.00"/>
    <s v="[Measures].[Employee YTD Severity]"/>
    <s v="[Measures].[Contractor YTD Severity]"/>
    <s v="[Measures].[YTD Disabling Injury Severity]"/>
    <s v="[Measures].[Employee YTD Disabling Injury Severity]"/>
    <s v="[Measures].[Contractor YTD Disabling Injury Severity]"/>
  </metadataStrings>
  <mdxMetadata count="20">
    <mdx n="0" f="v">
      <t c="2" si="3">
        <n x="1" s="1"/>
        <n x="2"/>
      </t>
    </mdx>
    <mdx n="0" f="v">
      <t c="2" si="3">
        <n x="1" s="1"/>
        <n x="4"/>
      </t>
    </mdx>
    <mdx n="0" f="v">
      <t c="2" si="3">
        <n x="1" s="1"/>
        <n x="5"/>
      </t>
    </mdx>
    <mdx n="0" f="v">
      <t c="2" si="3">
        <n x="1" s="1"/>
        <n x="6"/>
      </t>
    </mdx>
    <mdx n="0" f="v">
      <t c="2" si="3">
        <n x="1" s="1"/>
        <n x="7"/>
      </t>
    </mdx>
    <mdx n="0" f="v">
      <t c="2" si="3">
        <n x="1" s="1"/>
        <n x="8"/>
      </t>
    </mdx>
    <mdx n="0" f="v">
      <t c="2" si="3">
        <n x="1" s="1"/>
        <n x="9"/>
      </t>
    </mdx>
    <mdx n="0" f="v">
      <t c="2" si="3">
        <n x="1" s="1"/>
        <n x="10"/>
      </t>
    </mdx>
    <mdx n="0" f="v">
      <t c="2" si="3">
        <n x="1" s="1"/>
        <n x="11"/>
      </t>
    </mdx>
    <mdx n="0" f="v">
      <t c="2" si="3">
        <n x="1" s="1"/>
        <n x="12"/>
      </t>
    </mdx>
    <mdx n="0" f="v">
      <t c="2" si="3">
        <n x="1" s="1"/>
        <n x="13"/>
      </t>
    </mdx>
    <mdx n="0" f="v">
      <t c="2" si="3">
        <n x="1" s="1"/>
        <n x="14"/>
      </t>
    </mdx>
    <mdx n="0" f="v">
      <t c="2" si="16">
        <n x="1" s="1"/>
        <n x="15"/>
      </t>
    </mdx>
    <mdx n="0" f="v">
      <t c="2" si="16">
        <n x="1" s="1"/>
        <n x="17"/>
      </t>
    </mdx>
    <mdx n="0" f="v">
      <t c="2" si="16">
        <n x="1" s="1"/>
        <n x="18"/>
      </t>
    </mdx>
    <mdx n="0" f="v">
      <t c="2" si="16">
        <n x="1" s="1"/>
        <n x="19"/>
      </t>
    </mdx>
    <mdx n="0" f="v">
      <t c="2" si="16">
        <n x="1" s="1"/>
        <n x="20"/>
      </t>
    </mdx>
    <mdx n="0" f="v">
      <t c="2" si="16">
        <n x="1" s="1"/>
        <n x="21"/>
      </t>
    </mdx>
    <mdx n="0" f="v">
      <t c="2">
        <n x="1" s="1"/>
        <n x="13"/>
      </t>
    </mdx>
    <mdx n="0" f="v">
      <t c="2">
        <n x="1" s="1"/>
        <n x="14"/>
      </t>
    </mdx>
  </mdxMetadata>
  <valueMetadata count="2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valueMetadata>
</metadata>
</file>

<file path=xl/sharedStrings.xml><?xml version="1.0" encoding="utf-8"?>
<sst xmlns="http://schemas.openxmlformats.org/spreadsheetml/2006/main" count="6289" uniqueCount="1829">
  <si>
    <t>2023 Sustainability Performance Data</t>
  </si>
  <si>
    <t>About the 2023 Sustainability Performance Data</t>
  </si>
  <si>
    <t>Teck's 2023 Sustainability Performance Data summarizes our sustainability performance for the 2023 reporting year and provides, where possible, historic data and performance trends on consolidated social, environmental and economic data.</t>
  </si>
  <si>
    <t>This document supplements the information presented in our annual Sustainability Report and includes data that cannot be presented in the Report due to space restrictions. Additional data may be available on request.</t>
  </si>
  <si>
    <t xml:space="preserve">The scope of data covers all of the operations managed by Teck and also, where appropriate, key issues at exploration and development projects and at joint venture operations. Data for joint ventures not operated by Teck is not presented unless otherwise stated. </t>
  </si>
  <si>
    <t>Unless otherwise stated, we report data for our operations on a 100% ownership basis (e.g., for a 97.5%-owned operation, 
we report 100% of the data).</t>
  </si>
  <si>
    <t xml:space="preserve">Data is reported using the metric system and Canadian dollars, unless otherwise stated. Some figures and percentages may be rounded and may not add up to the total figure or to 100%. </t>
  </si>
  <si>
    <t xml:space="preserve">Changes to data and re-statements may occur throughout the year due to improved reporting or collection methods, and will be noted with an explanation for the restatement. </t>
  </si>
  <si>
    <t xml:space="preserve">For further details on our reporting methodology, please see our: </t>
  </si>
  <si>
    <t>2023 Sustainability Report</t>
  </si>
  <si>
    <t>For a full set of financial and production data, please see our:</t>
  </si>
  <si>
    <t>2023 Annual Report</t>
  </si>
  <si>
    <t>For management approach disclosures and additional context, please visit our:</t>
  </si>
  <si>
    <t>Sustainability Report and Disclosure Portal</t>
  </si>
  <si>
    <t xml:space="preserve">If you have any questions or feedback on our sustainability performance data, our sustainability report our any other related disclosure, please email us at sustainability@teck.com. </t>
  </si>
  <si>
    <t>Last Updated: March 14, 2024</t>
  </si>
  <si>
    <t>Section</t>
  </si>
  <si>
    <t>Link</t>
  </si>
  <si>
    <t>Policies &amp; Commitments</t>
  </si>
  <si>
    <t>Section Link</t>
  </si>
  <si>
    <t>Environment</t>
  </si>
  <si>
    <t>Air Quality</t>
  </si>
  <si>
    <t>Biodiversity</t>
  </si>
  <si>
    <t>Circularity &amp; Waste</t>
  </si>
  <si>
    <t>Climate Change</t>
  </si>
  <si>
    <t>Tailings</t>
  </si>
  <si>
    <t>Water Stewardship</t>
  </si>
  <si>
    <t>Social</t>
  </si>
  <si>
    <t xml:space="preserve">Health &amp; Safety </t>
  </si>
  <si>
    <t>Workforce Demographic</t>
  </si>
  <si>
    <t>Talent Management</t>
  </si>
  <si>
    <t>Communities</t>
  </si>
  <si>
    <t>Indigenous Peoples</t>
  </si>
  <si>
    <t>Value Sharing</t>
  </si>
  <si>
    <t>Economic Performance</t>
  </si>
  <si>
    <t>Tax</t>
  </si>
  <si>
    <t>Tax Entities</t>
  </si>
  <si>
    <t xml:space="preserve">Policies and Commitments </t>
  </si>
  <si>
    <t>Organizational Conduct/Governance</t>
  </si>
  <si>
    <t>Anti-Bribery and Corruption Compliance Policy and Interpretation Guide</t>
  </si>
  <si>
    <t>Download</t>
  </si>
  <si>
    <t xml:space="preserve">Code of Ethics </t>
  </si>
  <si>
    <t>Code of Sustainable Conduct</t>
  </si>
  <si>
    <t>Expectations for Suppliers and Contractors</t>
  </si>
  <si>
    <t>Sustainability Standards</t>
  </si>
  <si>
    <t>Visit</t>
  </si>
  <si>
    <t>Political Contributions Policy</t>
  </si>
  <si>
    <t>Sustainability Strategy and Goals</t>
  </si>
  <si>
    <t>Tax Policy</t>
  </si>
  <si>
    <t>Annual Facility Performance Report</t>
  </si>
  <si>
    <t>Biodiversity and Closure Strategy and Goals</t>
  </si>
  <si>
    <t xml:space="preserve">Climate Change Outlook 2021 Report (TCFD-aligned) </t>
  </si>
  <si>
    <t xml:space="preserve">Climate Change Policy </t>
  </si>
  <si>
    <t>Climate Change Strategy and Goals</t>
  </si>
  <si>
    <t xml:space="preserve">Elk Valley Water Quality Plan </t>
  </si>
  <si>
    <t xml:space="preserve">Responsible Mine Closure and Reclamation Report </t>
  </si>
  <si>
    <t>Circularity Strategy and Goals</t>
  </si>
  <si>
    <t>Tailings Management Policy</t>
  </si>
  <si>
    <t>Tailings Management Strategy and Goals</t>
  </si>
  <si>
    <t>Water Stewardship Strategy and Goals</t>
  </si>
  <si>
    <t>Water Policy</t>
  </si>
  <si>
    <t>Communities and Indigenous Peoples Strategy and Goals</t>
  </si>
  <si>
    <t>Community Investment Program</t>
  </si>
  <si>
    <t>Equity, Diversity and Inclusion Policy</t>
  </si>
  <si>
    <t>Health and Safety Policy</t>
  </si>
  <si>
    <t>Health and Safety Strategy and Goals</t>
  </si>
  <si>
    <t>Human Rights Policy</t>
  </si>
  <si>
    <t>Indigenous Peoples Policy</t>
  </si>
  <si>
    <t>Our People Strategy and Goals</t>
  </si>
  <si>
    <t xml:space="preserve">Respectful Workplace Policy </t>
  </si>
  <si>
    <t>Products</t>
  </si>
  <si>
    <t>Product Data Sheets</t>
  </si>
  <si>
    <t>Safety Data Sheets</t>
  </si>
  <si>
    <t>Germanium ISO 9001:2015</t>
  </si>
  <si>
    <t>Indium ISO 9001:2015</t>
  </si>
  <si>
    <t>Lead ISO 9001:2015</t>
  </si>
  <si>
    <t>Sulphur ISO 9001:2015</t>
  </si>
  <si>
    <t>Zinc ISO 9001:2015</t>
  </si>
  <si>
    <t>Environmental Management System Certification</t>
  </si>
  <si>
    <t>Elkview Operations ISO 14001:2015</t>
  </si>
  <si>
    <t>Fording River Operations ISO 14001:2015</t>
  </si>
  <si>
    <t>Greenhills Operations ISO 14001:2015</t>
  </si>
  <si>
    <t>Highland Valley Copper Operations ISO 14001:2015</t>
  </si>
  <si>
    <t>Line Creek Operations ISO 14001:2015</t>
  </si>
  <si>
    <t>Trail Operations ISO 14001:2015</t>
  </si>
  <si>
    <t>Red Dog Operations ISO 14001:2015</t>
  </si>
  <si>
    <t>Carmen de Andacollo IQNET ISO 14001:2015</t>
  </si>
  <si>
    <t>Carmen de Andacollo IRAM ISO 14001:2015</t>
  </si>
  <si>
    <t>Sustainability Performance Data</t>
  </si>
  <si>
    <t>Environment Performance Data: Contents and Standards</t>
  </si>
  <si>
    <t>Content</t>
  </si>
  <si>
    <t>GRI Standard(s)</t>
  </si>
  <si>
    <t xml:space="preserve">SASB Standard(s) </t>
  </si>
  <si>
    <t>Sulphur Dioxide Emissions from Stacks, Stationary and Mobile Fossil Fuel Combustion in Tonnes (2023 - 2017)</t>
  </si>
  <si>
    <t>GRI 305-7</t>
  </si>
  <si>
    <t>EM-MM-120a.1</t>
  </si>
  <si>
    <t>Nitrogen Oxides in Tonnes (2023 - 2022)</t>
  </si>
  <si>
    <t>Carbon Monoxide in Tonnes (2023 - 2017)</t>
  </si>
  <si>
    <t>Volatile Organic Compounds in Tonnes (2023 - 2017)</t>
  </si>
  <si>
    <t>Mercury in Tonnes (2023 - 2017)</t>
  </si>
  <si>
    <t>Particulate Matter in Tonnes - Estimated Emissions from Diesel Combustion (2023 - 2022)</t>
  </si>
  <si>
    <t>Particulate Matter in Tonnes - Measured Emissions from Stationary Sources (2023)</t>
  </si>
  <si>
    <t>Area Reclaimed and Disturbed (2023 - 2017)</t>
  </si>
  <si>
    <t>GRI G4-MM1</t>
  </si>
  <si>
    <t>Ratio of Land Conserved or Rehabilitated vs. Disturbed (2023 - 2020)</t>
  </si>
  <si>
    <t>IUCN Red List Species and National Conservation List Species with Habitats in Areas Affected by Teck Operations and Level of Extinction Risk - 2023</t>
  </si>
  <si>
    <t>GRI 304-4</t>
  </si>
  <si>
    <t>Operational Sites Owned, Leased, Managed in, or Adjacent to, Protected Areas and Areas of High Biodiversity Value Outside Protected Areas - 2023</t>
  </si>
  <si>
    <t>GRI 304-1</t>
  </si>
  <si>
    <t>IUCN Red List Species and National Conservation List Species with Habitats in Areas Affected by Teck Operations and Level of Extinction Risk - 2022</t>
  </si>
  <si>
    <t>Operational Sites Owned, Leased, Managed in, or Adjacent to, Protected Areas and Areas of High Biodiversity Value Outside Protected Areas - 2022</t>
  </si>
  <si>
    <t>Mineral Waste by Composition in Metric Tonnes (2023 - 2017)</t>
  </si>
  <si>
    <t>GRI 306-3</t>
  </si>
  <si>
    <t>EM-MM-150a.5/EM-CO-150a.3 EM-MM-150a.6/EM-CO-150a.4</t>
  </si>
  <si>
    <t>Non-Mineral Waste by Composition in Metric Tonnes (2023)</t>
  </si>
  <si>
    <t>GRI 306-4</t>
  </si>
  <si>
    <t>EM-MM-150a.5/EM-CO-150a.3 EM-MM-150a.6/EM-CO-150a.5</t>
  </si>
  <si>
    <t>Non-Mineral Waste by Composition in Metric Tonnes (2022)</t>
  </si>
  <si>
    <t>GRI 306-3, 306-4, 306-5</t>
  </si>
  <si>
    <t>EM-MM-150a.4/EM-CO-150a.2</t>
  </si>
  <si>
    <t>Hazardous and Non-Hazardous Waste in Metric Tonnes - 2022</t>
  </si>
  <si>
    <t>EM-MM-150a.7/EM-CO-150a.5 EM-MM-150a.8/EM-CO-150a.6</t>
  </si>
  <si>
    <t>Non-Mineral Waste by Composition in Metric Tonnes - 2021</t>
  </si>
  <si>
    <t>Hazardous and Non-Hazardous Waste in Metric Tonnes - 2021</t>
  </si>
  <si>
    <t>Hazardous and Non-Hazardous Waste in Metric Tonnes (2020 - 2016)</t>
  </si>
  <si>
    <t>GRI 306-2 (2016)</t>
  </si>
  <si>
    <t>Recycled Material at Trail Operations (2023 - 2018)</t>
  </si>
  <si>
    <t>Energy Consumption by Type (2023 - 2017)</t>
  </si>
  <si>
    <t>GRI 302-1</t>
  </si>
  <si>
    <t>EM-MM-130a.1</t>
  </si>
  <si>
    <t>Scope 1 and Scope 2 GHG Emissions by Fuel Type (2023 - 2017)</t>
  </si>
  <si>
    <t>GRI 305-1, 305-2</t>
  </si>
  <si>
    <t>EM-MM-110a.1/EM-CO-110a.1</t>
  </si>
  <si>
    <r>
      <t>Total Emissions in Kilotonnes CO</t>
    </r>
    <r>
      <rPr>
        <vertAlign val="subscript"/>
        <sz val="10"/>
        <rFont val="Arial"/>
        <family val="2"/>
      </rPr>
      <t>2</t>
    </r>
    <r>
      <rPr>
        <sz val="10"/>
        <rFont val="Arial"/>
        <family val="2"/>
      </rPr>
      <t>e (2023 - 2017)</t>
    </r>
  </si>
  <si>
    <t>GHG Emission Reduction Projects (2023 - 2017)</t>
  </si>
  <si>
    <t>GRI 305-5</t>
  </si>
  <si>
    <t>Energy and Carbon Intensity for Steelmaking Coal Production (2023 - 2017)</t>
  </si>
  <si>
    <t>GRI 302-3, 305-4</t>
  </si>
  <si>
    <t>Energy and Carbon Intensity for Copper Production (2023 - 2017)</t>
  </si>
  <si>
    <t>Energy and Carbon Intensity for Zinc and Lead Production  (2023 - 2017)</t>
  </si>
  <si>
    <t>Carbon Intensity on a Copper Equivalent Production Basis (2023 - 2018)</t>
  </si>
  <si>
    <t>Tailings Storage Facility Inventory Table</t>
  </si>
  <si>
    <t>EM-MM-540a.1/EM-CO-140a.1</t>
  </si>
  <si>
    <t>Water Metrics in Megalitres (2023 - 2017)</t>
  </si>
  <si>
    <t>GRI 303-3, 303-4, 303-5</t>
  </si>
  <si>
    <t>Water Metrics by Quality and Source/Destination - 2023</t>
  </si>
  <si>
    <t>EM-MM-140a.1/EM-CO-140a.1</t>
  </si>
  <si>
    <t>Site-Level Water Withdrawal by Quality and Source - 2023</t>
  </si>
  <si>
    <t>GRI 303-3</t>
  </si>
  <si>
    <t>Site-Level Water Discharge by Treatment Type (ML) - 2022</t>
  </si>
  <si>
    <t>Site-Level Water Discharge by Quality and Destination - 2022</t>
  </si>
  <si>
    <t>GRI 303-4</t>
  </si>
  <si>
    <t>Water Metrics by Quality and Source/Destination - 2022</t>
  </si>
  <si>
    <t>Site-Level Water Withdrawal by Quality and Source - 2022</t>
  </si>
  <si>
    <t>Water Metrics by Quality and Source/Destination - 2021</t>
  </si>
  <si>
    <t>Air Emissions</t>
  </si>
  <si>
    <r>
      <t>Footnotes: Air Emissions to Air by Type</t>
    </r>
    <r>
      <rPr>
        <b/>
        <vertAlign val="superscript"/>
        <sz val="12"/>
        <rFont val="Arial"/>
        <family val="2"/>
      </rPr>
      <t>(1),(2),(3),(4),(5)</t>
    </r>
  </si>
  <si>
    <t>(1)   Requirements and methods for determining air emissions can vary widely. Air emissions sources vary (e.g. stacks, combustion, explosives detonation). Not all sites have monitoring equipment in place to measure releases from all sources and activities.</t>
  </si>
  <si>
    <t>(2)   “n/m” stands for not measured and "n/r" stands for not reported.</t>
  </si>
  <si>
    <t>(3)   Our Canadian sites report annually to the National Pollutant Release Inventory (NPRI). Our American operations report a different scope of air emissions data to the Toxic Release Inventory (TRI), which has different reporting requirements and, in some cases, alternative calculation methods. Both the NPRI and TRI contain information on chemical releases and waste management activities reported annually by certain facilities. Information in these tables may not reflect exactly the contents of NPRI and/or TRI reports due to further differences in reporting requirements for the Sustainability Report.</t>
  </si>
  <si>
    <t>(4)   Particulate emissions (i.e., dust) vary significantly by operation due to a number of factors, including external conditions such as weather and forest fires, location and size of stockpiles, terrain, nature and volume of materials moved and dust mitigation measures in place.</t>
  </si>
  <si>
    <t>(5)   Air emissions types not included in the tables, such as persistent organic pollutants, are not required to be reported by permit or legislation and are not material.</t>
  </si>
  <si>
    <r>
      <t>Sulphur Dioxide Emissions from Stacks, Stationary and Mobile Fossil Fuel Combustion (tonnes)</t>
    </r>
    <r>
      <rPr>
        <b/>
        <vertAlign val="superscript"/>
        <sz val="10"/>
        <rFont val="Arial"/>
        <family val="2"/>
      </rPr>
      <t>(1),(2),(3),(4),(5)</t>
    </r>
  </si>
  <si>
    <t>Operation</t>
  </si>
  <si>
    <t>Cardinal River</t>
  </si>
  <si>
    <t>n/r</t>
  </si>
  <si>
    <t>Carmen de Andacollo</t>
  </si>
  <si>
    <t xml:space="preserve">n/r </t>
  </si>
  <si>
    <t>Coal Mountain</t>
  </si>
  <si>
    <t>Elkview</t>
  </si>
  <si>
    <t>Fording River</t>
  </si>
  <si>
    <t>Greenhills</t>
  </si>
  <si>
    <r>
      <t>Highland Valley Copper</t>
    </r>
    <r>
      <rPr>
        <vertAlign val="superscript"/>
        <sz val="10"/>
        <rFont val="Arial"/>
        <family val="2"/>
      </rPr>
      <t>(6)</t>
    </r>
  </si>
  <si>
    <t>Line Creek</t>
  </si>
  <si>
    <t>Pend Oreille</t>
  </si>
  <si>
    <t>Quebrada Blanca</t>
  </si>
  <si>
    <t xml:space="preserve">Red Dog </t>
  </si>
  <si>
    <t>Trail</t>
  </si>
  <si>
    <t>Total</t>
  </si>
  <si>
    <t>(1)   Rounding of individual numbers may cause a discrepancy in the total value.</t>
  </si>
  <si>
    <r>
      <t>(2)</t>
    </r>
    <r>
      <rPr>
        <sz val="7"/>
        <rFont val="Times New Roman"/>
        <family val="1"/>
      </rPr>
      <t xml:space="preserve">   </t>
    </r>
    <r>
      <rPr>
        <sz val="8"/>
        <rFont val="Arial"/>
        <family val="2"/>
      </rPr>
      <t>Information current at time of publication. However, values will be added, confirmed and/or changed once regulatory reporting for the 2023 period is complete. See our website for up-to-date information.</t>
    </r>
  </si>
  <si>
    <t>(3)   Requirements and methods for determining air emissions can vary widely. Not all sites have monitoring equipment in place to measure releases from all sources and activities, and the frequency of sampling can vary.</t>
  </si>
  <si>
    <t>(4)   Our Canadian sites report annually to the National Pollutant Release Inventory (NPRI) and American operations report to the Toxics Release Inventory (TRI); NPRI and TRI have different reporting requirements and calculation methods. Information in this table may not reflect exactly the contents of NPRI and/or TRI reports, due to different reporting definitions concerning site boundaries as well as the inclusion of mobile equipment in the above table, which is not required in some regulatory reporting requirements.</t>
  </si>
  <si>
    <t xml:space="preserve">(5)   GRI 305-7: NOx, SOx and other significant air emissions; SASB EM-MM-120a.1: Air emissions of the following pollutants: (1) CO, (2) NOx (excluding N2O), (3) SOx, (4) particulate matter (PM10), (5) mercury (Hg), (6) lead (Pb), and (7) volatile organic compounds (VOCs). </t>
  </si>
  <si>
    <t>Nitrogen Oxides (tonnes) - Estimated Emissions from Diesel Combustion</t>
  </si>
  <si>
    <t>Base metals</t>
  </si>
  <si>
    <t xml:space="preserve">Coal  </t>
  </si>
  <si>
    <r>
      <t xml:space="preserve">Nitrogen Oxides (tonnes) - Measured Emissions from Stationary Sources </t>
    </r>
    <r>
      <rPr>
        <b/>
        <vertAlign val="superscript"/>
        <sz val="10"/>
        <rFont val="Arial"/>
        <family val="2"/>
      </rPr>
      <t>(1),(2),(3)</t>
    </r>
    <r>
      <rPr>
        <b/>
        <sz val="10"/>
        <color rgb="FFFF0000"/>
        <rFont val="Arial"/>
        <family val="2"/>
      </rPr>
      <t xml:space="preserve"> </t>
    </r>
  </si>
  <si>
    <t>Data for 2023 will be available mid-year 2024</t>
  </si>
  <si>
    <t>Highland Valley Copper</t>
  </si>
  <si>
    <t>Red Dog</t>
  </si>
  <si>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NOx emissions. </t>
  </si>
  <si>
    <t xml:space="preserve">(2)   See the Canadian National Pollutant Release Inventory website at https://www.canada.ca/en/environment-climate-change/services/national-pollutant-release-inventory/tools-resources-data.html for more information. </t>
  </si>
  <si>
    <t xml:space="preserve">(3)   GRI 305-7: NOx, SOx and other significant air emissions; SASB EM-MM-120a.1: Air emissions of the following pollutants: (1) CO, (2) NOx (excluding N2O), (3) SOx, (4) particulate matter (PM10), (5) mercury (Hg), (6) lead (Pb), and (7) volatile organic compounds (VOCs). </t>
  </si>
  <si>
    <r>
      <t>Carbon Monoxide (tonnes)</t>
    </r>
    <r>
      <rPr>
        <b/>
        <vertAlign val="superscript"/>
        <sz val="10"/>
        <rFont val="Arial"/>
        <family val="2"/>
      </rPr>
      <t>(1),(2),(3)</t>
    </r>
  </si>
  <si>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CO emissions. </t>
  </si>
  <si>
    <r>
      <t>Volatile Organic Compounds (tonnes)</t>
    </r>
    <r>
      <rPr>
        <b/>
        <vertAlign val="superscript"/>
        <sz val="10"/>
        <rFont val="Arial"/>
        <family val="2"/>
      </rPr>
      <t>(1),(2),(3)</t>
    </r>
  </si>
  <si>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VOC emissions. </t>
  </si>
  <si>
    <r>
      <t>Mercury (tonnes)</t>
    </r>
    <r>
      <rPr>
        <b/>
        <vertAlign val="superscript"/>
        <sz val="10"/>
        <rFont val="Arial"/>
        <family val="2"/>
      </rPr>
      <t>(1),(2),(3)</t>
    </r>
  </si>
  <si>
    <t>Particulate Matter (tonnes) - Estimated Emissions from Diesel Combustion</t>
  </si>
  <si>
    <r>
      <t>Particulate Matter (tonnes) - Measured Emissions from Stationary Sources</t>
    </r>
    <r>
      <rPr>
        <b/>
        <vertAlign val="superscript"/>
        <sz val="10"/>
        <rFont val="Arial"/>
        <family val="2"/>
      </rPr>
      <t>(1),(2),(3)</t>
    </r>
  </si>
  <si>
    <r>
      <t>Area Reclaimed and Disturbed</t>
    </r>
    <r>
      <rPr>
        <vertAlign val="superscript"/>
        <sz val="11"/>
        <color theme="1"/>
        <rFont val="Arial"/>
        <family val="2"/>
      </rPr>
      <t>(1),(2),(3)</t>
    </r>
  </si>
  <si>
    <r>
      <t>2021</t>
    </r>
    <r>
      <rPr>
        <b/>
        <vertAlign val="superscript"/>
        <sz val="10"/>
        <color theme="0"/>
        <rFont val="Arial"/>
        <family val="2"/>
      </rPr>
      <t>(4)</t>
    </r>
  </si>
  <si>
    <r>
      <t>2020</t>
    </r>
    <r>
      <rPr>
        <b/>
        <vertAlign val="superscript"/>
        <sz val="10"/>
        <color theme="0"/>
        <rFont val="Arial"/>
        <family val="2"/>
      </rPr>
      <t>(4)</t>
    </r>
  </si>
  <si>
    <r>
      <t>2019</t>
    </r>
    <r>
      <rPr>
        <b/>
        <vertAlign val="superscript"/>
        <sz val="10"/>
        <color theme="0"/>
        <rFont val="Arial"/>
        <family val="2"/>
      </rPr>
      <t>(4)</t>
    </r>
  </si>
  <si>
    <r>
      <t>2018</t>
    </r>
    <r>
      <rPr>
        <b/>
        <vertAlign val="superscript"/>
        <sz val="10"/>
        <color theme="0"/>
        <rFont val="Arial"/>
        <family val="2"/>
      </rPr>
      <t>(4)</t>
    </r>
  </si>
  <si>
    <t>Area reclaimed during the current year (ha)</t>
  </si>
  <si>
    <t xml:space="preserve">Area disturbed during the current year (ha) </t>
  </si>
  <si>
    <t>Area of land yet to be reclaimed (ha)</t>
  </si>
  <si>
    <r>
      <t>24,914</t>
    </r>
    <r>
      <rPr>
        <vertAlign val="superscript"/>
        <sz val="10"/>
        <color theme="1"/>
        <rFont val="Arial"/>
        <family val="2"/>
      </rPr>
      <t>(5)</t>
    </r>
  </si>
  <si>
    <r>
      <t>23,922</t>
    </r>
    <r>
      <rPr>
        <vertAlign val="superscript"/>
        <sz val="10"/>
        <color theme="1"/>
        <rFont val="Arial"/>
        <family val="2"/>
      </rPr>
      <t>(5)</t>
    </r>
  </si>
  <si>
    <t>Total area of land reclaimed (ha)</t>
  </si>
  <si>
    <r>
      <t>5,705</t>
    </r>
    <r>
      <rPr>
        <vertAlign val="superscript"/>
        <sz val="10"/>
        <color theme="1"/>
        <rFont val="Arial"/>
        <family val="2"/>
      </rPr>
      <t>(5)</t>
    </r>
  </si>
  <si>
    <r>
      <t>5,878</t>
    </r>
    <r>
      <rPr>
        <vertAlign val="superscript"/>
        <sz val="10"/>
        <color theme="1"/>
        <rFont val="Arial"/>
        <family val="2"/>
      </rPr>
      <t>(5)</t>
    </r>
  </si>
  <si>
    <t>Total footprint (ha)</t>
  </si>
  <si>
    <r>
      <t xml:space="preserve">(1)  </t>
    </r>
    <r>
      <rPr>
        <sz val="7"/>
        <color theme="1"/>
        <rFont val="Times New Roman"/>
        <family val="1"/>
      </rPr>
      <t> </t>
    </r>
    <r>
      <rPr>
        <sz val="8"/>
        <color theme="1"/>
        <rFont val="Arial"/>
        <family val="2"/>
      </rPr>
      <t xml:space="preserve">The area of land disturbed in the current year may include land that was previously reclaimed and has been re-disturbed. The total area of land reclaimed may decrease in a year, due to unsuccessful reclamation attempts or the mining of a previously reclaimed area. Total footprint is the sum of total area of land yet to be reclaimed and total area of land reclaimed. Values are based on estimates stemming from the use of geographic information systems. </t>
    </r>
  </si>
  <si>
    <t>(2)   Rounding of the individual numbers may cause a discrepancy in the total value.</t>
  </si>
  <si>
    <t xml:space="preserve">(3)   GRI G4-MM1: Amount of land (owned or leased, and managed for production activities or extractive use) disturbed or rehabilitated. </t>
  </si>
  <si>
    <t>(4)   Includes data from our active operations, as well as our Cardinal River mine, Coal Mountain mine and Pend Oreille mine. Does not include Duck Pond mine.</t>
  </si>
  <si>
    <t xml:space="preserve">(5)  Quebrada Blanca Phase 2 project data has been included, as it was an active project with land disturbance. </t>
  </si>
  <si>
    <r>
      <t>Ratio of Land Conserved or Rehabilitated vs. Disturbed</t>
    </r>
    <r>
      <rPr>
        <b/>
        <vertAlign val="superscript"/>
        <sz val="11"/>
        <color theme="1"/>
        <rFont val="Arial"/>
        <family val="2"/>
      </rPr>
      <t>(1)</t>
    </r>
  </si>
  <si>
    <t>Area of land conserved or rehabilitated vs. land disturbed since 2020 (ha)</t>
  </si>
  <si>
    <t>52,397 : 1,592</t>
  </si>
  <si>
    <t>14,198 : 1,675</t>
  </si>
  <si>
    <t>345 : 1,343</t>
  </si>
  <si>
    <t>149 : 965</t>
  </si>
  <si>
    <t>Ratio of area land conserved or rehabilitated vs. land disturbed since 2020</t>
  </si>
  <si>
    <t>33:1 </t>
  </si>
  <si>
    <t>9 : 1</t>
  </si>
  <si>
    <t>1 : 4</t>
  </si>
  <si>
    <t>1 : 7</t>
  </si>
  <si>
    <t xml:space="preserve">    </t>
  </si>
  <si>
    <t>(1)   The area of land conserved or reclaimed includes land conserved, protected, and restored through partnerships with third-party organizations, conserved on site, and rehabilitated or reclaimed previously disturbed land.</t>
  </si>
  <si>
    <r>
      <t>IUCN Red List Species and National Conservation List Species with Habitats in Areas Affected by Teck Operations and Level of Extinction Risk</t>
    </r>
    <r>
      <rPr>
        <b/>
        <vertAlign val="superscript"/>
        <sz val="11"/>
        <color theme="1"/>
        <rFont val="Arial"/>
        <family val="2"/>
      </rPr>
      <t>(1),(2),(3),(4)</t>
    </r>
    <r>
      <rPr>
        <b/>
        <sz val="11"/>
        <color theme="1"/>
        <rFont val="Arial"/>
        <family val="2"/>
      </rPr>
      <t xml:space="preserve"> - 2023</t>
    </r>
  </si>
  <si>
    <t>Location</t>
  </si>
  <si>
    <t>Operational Site</t>
  </si>
  <si>
    <t>Commodity</t>
  </si>
  <si>
    <t>IUCN Listed Species Status</t>
  </si>
  <si>
    <t>Critically Endangered</t>
  </si>
  <si>
    <t>Endangered</t>
  </si>
  <si>
    <t>Vulnerable</t>
  </si>
  <si>
    <t>Near Threatened</t>
  </si>
  <si>
    <t>Least Concern</t>
  </si>
  <si>
    <t>Canada</t>
  </si>
  <si>
    <t>Alberta</t>
  </si>
  <si>
    <t>Steelmaking Coal</t>
  </si>
  <si>
    <t>British Columbia</t>
  </si>
  <si>
    <t>Newfoundland and Labrador</t>
  </si>
  <si>
    <t>Duck Pond</t>
  </si>
  <si>
    <t>Copper, Zinc</t>
  </si>
  <si>
    <t>Copper</t>
  </si>
  <si>
    <t>Zinc (smelting)</t>
  </si>
  <si>
    <t>United States of America</t>
  </si>
  <si>
    <t>Washington</t>
  </si>
  <si>
    <t>Zinc, Lead</t>
  </si>
  <si>
    <t>Alaska</t>
  </si>
  <si>
    <t>Zinc</t>
  </si>
  <si>
    <t>Chile</t>
  </si>
  <si>
    <t>Coquimbo</t>
  </si>
  <si>
    <t>Tarapacá</t>
  </si>
  <si>
    <t>(1)   The area affected by a Teck operation is defined as the total area of the operational site as well as the area of a 50 km buffer around the operational site.</t>
  </si>
  <si>
    <t>(2)   The data from this table is obtained from the Integrated Biodiversity Assessment Tool (IBAT) using the permitted operational boundary for Teck operations.</t>
  </si>
  <si>
    <t xml:space="preserve">(3)   Data only includes sites that are under Teck's full management/operational control and for which permitted area of operation spatial data was available. </t>
  </si>
  <si>
    <t>(4)   GRI 304-4: IUCN Red List species and  national conservation list species with habitats in areas affected by operations.</t>
  </si>
  <si>
    <r>
      <t>Operational Sites Owned, Leased, Managed in, or Adjacent to, Protected Areas and Areas of High Biodiversity Value Outside Protected Areas</t>
    </r>
    <r>
      <rPr>
        <b/>
        <vertAlign val="superscript"/>
        <sz val="11"/>
        <color theme="1"/>
        <rFont val="Arial"/>
        <family val="2"/>
      </rPr>
      <t>(1),(2),(3)</t>
    </r>
    <r>
      <rPr>
        <b/>
        <sz val="11"/>
        <color theme="1"/>
        <rFont val="Arial"/>
        <family val="2"/>
      </rPr>
      <t xml:space="preserve"> - 2023</t>
    </r>
  </si>
  <si>
    <t>Country/Region</t>
  </si>
  <si>
    <t>Size of Operation (km²)</t>
  </si>
  <si>
    <r>
      <t>Type of Operation</t>
    </r>
    <r>
      <rPr>
        <b/>
        <vertAlign val="superscript"/>
        <sz val="10"/>
        <color theme="0"/>
        <rFont val="Arial"/>
        <family val="2"/>
      </rPr>
      <t>(4)</t>
    </r>
  </si>
  <si>
    <t>Habitat Type</t>
  </si>
  <si>
    <t>Area Name</t>
  </si>
  <si>
    <r>
      <t>Position of owned, leased or managed land relative to PA or HBVA</t>
    </r>
    <r>
      <rPr>
        <b/>
        <vertAlign val="superscript"/>
        <sz val="10"/>
        <color theme="0"/>
        <rFont val="Arial"/>
        <family val="2"/>
      </rPr>
      <t>(5),(6)</t>
    </r>
  </si>
  <si>
    <t>For PA - Basis of Recognition (i.e. protected status)</t>
  </si>
  <si>
    <t>For PA - Designation type</t>
  </si>
  <si>
    <t>IUCN Category</t>
  </si>
  <si>
    <r>
      <t>For HBVA - Basis of Recognition</t>
    </r>
    <r>
      <rPr>
        <b/>
        <vertAlign val="superscript"/>
        <sz val="10"/>
        <color theme="0"/>
        <rFont val="Arial"/>
        <family val="2"/>
      </rPr>
      <t>(7)</t>
    </r>
  </si>
  <si>
    <t>Boundary Type</t>
  </si>
  <si>
    <t>Extractive</t>
  </si>
  <si>
    <t>Terrestrial</t>
  </si>
  <si>
    <t>Whitehorse Wildland Provincial Park</t>
  </si>
  <si>
    <t>Contains portions of</t>
  </si>
  <si>
    <t>Wildland Provincial Park</t>
  </si>
  <si>
    <t>National</t>
  </si>
  <si>
    <t>Ib</t>
  </si>
  <si>
    <t>-</t>
  </si>
  <si>
    <t>Permitted Area of Operation</t>
  </si>
  <si>
    <t>Big Ranch - Pigat</t>
  </si>
  <si>
    <t>Adjacent to</t>
  </si>
  <si>
    <t>Privately Owned Conservation Area</t>
  </si>
  <si>
    <t>N/A</t>
  </si>
  <si>
    <t>IV</t>
  </si>
  <si>
    <t>Cape Krusenstern</t>
  </si>
  <si>
    <t>National Monument</t>
  </si>
  <si>
    <t>V</t>
  </si>
  <si>
    <t xml:space="preserve">Maritime </t>
  </si>
  <si>
    <t>Cape Krusenstern National Monument</t>
  </si>
  <si>
    <t>Marine Protected Area</t>
  </si>
  <si>
    <t>Not reported</t>
  </si>
  <si>
    <t>Coquimbo Desert Scrub</t>
  </si>
  <si>
    <t>In the area</t>
  </si>
  <si>
    <t>AZE - CR/EN</t>
  </si>
  <si>
    <t>(1)   Data only includes sites that are under Teck's full management/operational control.</t>
  </si>
  <si>
    <t xml:space="preserve">(2)   Protected Area and Key Biodiversity Area data downloaded from the Integrated Biodiversity Assessment Tool (IBAT) (http://www.ibatforbusiness.org). Provided by BirdLife International, Conservation International, IUCN and UNEP-WCMC. </t>
  </si>
  <si>
    <t>(3)   GRI 304-1: Operational sites owned, leased, managed in, or adjacent to, protected areas and areas of high biodiversity value outside protected areas.</t>
  </si>
  <si>
    <t>(4)   Extractive =  mining, exploration, closure activities relating to mining.</t>
  </si>
  <si>
    <t>(5)   PA = Protected Area; HBVA = High Biodiversity Value Area</t>
  </si>
  <si>
    <t>(6)   In the Area = The entire operational site occurs within the PA/HBVA boundary or the entire PA/HBVA site occurs within the boundary of the operational site; Adjacent to = The operational site occurs within 500 metres of the PA or HBVA boundary; Contains portions of = The operational site contains some but not all of the PA/HBVA site or the PA/HBVA site contains some but not all of the operational site.</t>
  </si>
  <si>
    <t>(7)   AZE = Alliance for Zero Extinction (AZE) site, highest priority Key Biodiversity Areas. AZEs will trigger critical habitat status due their extreme importance for the last known populations of highly threatened (CR and EN) species.</t>
  </si>
  <si>
    <r>
      <t>IUCN Red List Species and National Conservation List Species with Habitats in Areas Affected by Teck Operations and Level of Extinction Risk</t>
    </r>
    <r>
      <rPr>
        <b/>
        <vertAlign val="superscript"/>
        <sz val="11"/>
        <color rgb="FF000000"/>
        <rFont val="Arial"/>
        <family val="2"/>
      </rPr>
      <t>(1),(2),(3),(4)</t>
    </r>
    <r>
      <rPr>
        <b/>
        <sz val="11"/>
        <color rgb="FF000000"/>
        <rFont val="Arial"/>
        <family val="2"/>
      </rPr>
      <t xml:space="preserve"> - 2022</t>
    </r>
  </si>
  <si>
    <t>Quintette</t>
  </si>
  <si>
    <r>
      <t>Operational Sites Owned, Leased, Managed in, or Adjacent to, Protected Areas and Areas of High Biodiversity Value Outside Protected Areas</t>
    </r>
    <r>
      <rPr>
        <b/>
        <vertAlign val="superscript"/>
        <sz val="11"/>
        <color rgb="FF000000"/>
        <rFont val="Arial"/>
        <family val="2"/>
      </rPr>
      <t>(1),(2),(3)</t>
    </r>
    <r>
      <rPr>
        <b/>
        <sz val="11"/>
        <color rgb="FF000000"/>
        <rFont val="Arial"/>
        <family val="2"/>
      </rPr>
      <t xml:space="preserve"> - 2022</t>
    </r>
  </si>
  <si>
    <r>
      <t>Type of Operation</t>
    </r>
    <r>
      <rPr>
        <b/>
        <vertAlign val="superscript"/>
        <sz val="10"/>
        <color rgb="FFFFFFFF"/>
        <rFont val="Arial"/>
        <family val="2"/>
      </rPr>
      <t>(4)</t>
    </r>
  </si>
  <si>
    <r>
      <t>Position of owned, leased or managed land relative to PA or HBVA</t>
    </r>
    <r>
      <rPr>
        <b/>
        <vertAlign val="superscript"/>
        <sz val="10"/>
        <color rgb="FFFFFFFF"/>
        <rFont val="Arial"/>
        <family val="2"/>
      </rPr>
      <t>(5),(6)</t>
    </r>
  </si>
  <si>
    <r>
      <t>For HBVA - Basis of Recognition</t>
    </r>
    <r>
      <rPr>
        <b/>
        <vertAlign val="superscript"/>
        <sz val="10"/>
        <color rgb="FFFFFFFF"/>
        <rFont val="Arial"/>
        <family val="2"/>
      </rPr>
      <t>(7)</t>
    </r>
  </si>
  <si>
    <r>
      <t>Mineral Waste by Composition in Metric Tonnes (t)</t>
    </r>
    <r>
      <rPr>
        <b/>
        <vertAlign val="superscript"/>
        <sz val="11"/>
        <color theme="1"/>
        <rFont val="Arial"/>
        <family val="2"/>
      </rPr>
      <t>(1),(2),(3)</t>
    </r>
  </si>
  <si>
    <t>Tailings &amp; fine coal refuse from processing ore and raw coal</t>
  </si>
  <si>
    <t>Coarse coal refuse</t>
  </si>
  <si>
    <t>Waste rock</t>
  </si>
  <si>
    <t>Total mineral waste</t>
  </si>
  <si>
    <t>(1)   Figures have been restated in tonnes per GRI 306 (2020) standard requirements.</t>
  </si>
  <si>
    <t xml:space="preserve">(3)   GRI 306-3: Waste generated; SASB EM-MM-150a.5/EM-CO-150a.3: Total weight of tailings produced, EM-MM-150a.6/EM-CO-150a.4: Total weight of waste rock generated. </t>
  </si>
  <si>
    <r>
      <t>Non-Mineral Waste by Composition in Metric Tonnes (t) — 2023</t>
    </r>
    <r>
      <rPr>
        <b/>
        <vertAlign val="superscript"/>
        <sz val="11"/>
        <rFont val="Arial"/>
        <family val="2"/>
      </rPr>
      <t>(1),(2),(3)</t>
    </r>
  </si>
  <si>
    <t>Non-Mineral Waste Composition</t>
  </si>
  <si>
    <t>Non-Mineral Waste Generated</t>
  </si>
  <si>
    <t>Non-Mineral Waste Diverted from Disposal</t>
  </si>
  <si>
    <t>Non-Mineral Waste Directed to Disposal</t>
  </si>
  <si>
    <r>
      <t>Hazardous</t>
    </r>
    <r>
      <rPr>
        <vertAlign val="superscript"/>
        <sz val="10"/>
        <color theme="1"/>
        <rFont val="Arial"/>
        <family val="2"/>
      </rPr>
      <t>(3)</t>
    </r>
    <r>
      <rPr>
        <sz val="10"/>
        <color theme="1"/>
        <rFont val="Arial"/>
        <family val="2"/>
      </rPr>
      <t xml:space="preserve"> </t>
    </r>
  </si>
  <si>
    <r>
      <t>Non-Hazardous</t>
    </r>
    <r>
      <rPr>
        <vertAlign val="superscript"/>
        <sz val="10"/>
        <color theme="1"/>
        <rFont val="Arial"/>
        <family val="2"/>
      </rPr>
      <t>(4)</t>
    </r>
  </si>
  <si>
    <t>Total Non-Mineral Waste</t>
  </si>
  <si>
    <t>(1)   Rounding of the individual numbers may cause a discrepancy in the total value.</t>
  </si>
  <si>
    <t>(2)   GRI 306-3: Waste generated, 306-4: Waste diverted from disposal, 306-5: Waste directed to disposal; SASB EM-MM-150a.4/EM-CO-150a.2: Total weight of non-mineral waste generated.</t>
  </si>
  <si>
    <t>(3)   2023 data includes QB2 as of January 1, 2023.</t>
  </si>
  <si>
    <t>(4)   Hazardous waste includes hazardous industrial waste</t>
  </si>
  <si>
    <t>(5)   Non-hazardous waste includes non-hazardous industrial and municipal/domestic waste</t>
  </si>
  <si>
    <r>
      <t>Hazardous and Non-Hazardous Waste in Metric Tonnes (t) - 2023</t>
    </r>
    <r>
      <rPr>
        <b/>
        <vertAlign val="superscript"/>
        <sz val="10"/>
        <color theme="1"/>
        <rFont val="Arial"/>
        <family val="2"/>
      </rPr>
      <t>(1),(2)</t>
    </r>
  </si>
  <si>
    <t>Type of Waste</t>
  </si>
  <si>
    <t>Method</t>
  </si>
  <si>
    <t>On-Site</t>
  </si>
  <si>
    <t>Off-Site</t>
  </si>
  <si>
    <r>
      <t>Hazardous</t>
    </r>
    <r>
      <rPr>
        <vertAlign val="superscript"/>
        <sz val="10"/>
        <color theme="1"/>
        <rFont val="Arial"/>
        <family val="2"/>
      </rPr>
      <t>(3)</t>
    </r>
  </si>
  <si>
    <t>Waste Diverted from Disposal</t>
  </si>
  <si>
    <t>Preparation for reuse</t>
  </si>
  <si>
    <t>Recycling</t>
  </si>
  <si>
    <t>Other recovery operations</t>
  </si>
  <si>
    <t>Waste Directed to Disposal</t>
  </si>
  <si>
    <t>Incineration (with energy recovery)</t>
  </si>
  <si>
    <t>Incineration (without energy recovery)</t>
  </si>
  <si>
    <t>Landfilling</t>
  </si>
  <si>
    <t>Other disposal operations</t>
  </si>
  <si>
    <r>
      <t>Non-Hazardous</t>
    </r>
    <r>
      <rPr>
        <vertAlign val="superscript"/>
        <sz val="10"/>
        <rFont val="Arial"/>
        <family val="2"/>
      </rPr>
      <t>(4)</t>
    </r>
  </si>
  <si>
    <t xml:space="preserve">Waste Diverted from Disposal </t>
  </si>
  <si>
    <t>(1)   Rounding of the individual numbers may cause a discrepancy in the total value.  Figures also vary annually depending on site activities.</t>
  </si>
  <si>
    <t>(2)   GRI 306-3: Waste generated, 306-4: Waste diverted from disposal, 306-5: Waste directed to disposal; SASB EM-MM-150a.7/EM-CO-150a.5: Total weight of hazardous waste generated, EM-MM-150a.8/EM-CO-150a.6: Total weight of hazardous waste recycled.</t>
  </si>
  <si>
    <t>(3)   Hazardous waste includes hazardous industrial waste.</t>
  </si>
  <si>
    <t>(4)   Non-hazardous waste includes non-hazardous industrial and municipal/domestic waste.</t>
  </si>
  <si>
    <r>
      <t>Non-Mineral Waste by Composition in Metric Tonnes (t) — 2022</t>
    </r>
    <r>
      <rPr>
        <b/>
        <vertAlign val="superscript"/>
        <sz val="11"/>
        <rFont val="Arial"/>
        <family val="2"/>
      </rPr>
      <t>(1),(2)</t>
    </r>
  </si>
  <si>
    <t>60,927 </t>
  </si>
  <si>
    <t>(3)   Hazardous waste includes hazardous industrial waste</t>
  </si>
  <si>
    <t>(4)   Non-hazardous waste includes non-hazardous industrial and municipal/domestic waste</t>
  </si>
  <si>
    <r>
      <t>Hazardous and Non-Hazardous Waste in Metric Tonnes (t) - 2022</t>
    </r>
    <r>
      <rPr>
        <b/>
        <vertAlign val="superscript"/>
        <sz val="10"/>
        <color theme="1"/>
        <rFont val="Arial"/>
        <family val="2"/>
      </rPr>
      <t>(1),(2)</t>
    </r>
  </si>
  <si>
    <r>
      <t>Non-Mineral Waste by Composition in Metric Tonnes (t) — 2021</t>
    </r>
    <r>
      <rPr>
        <b/>
        <vertAlign val="superscript"/>
        <sz val="11"/>
        <rFont val="Arial"/>
        <family val="2"/>
      </rPr>
      <t>(1),(2)</t>
    </r>
  </si>
  <si>
    <t>Non-Mineral
Waste Generated</t>
  </si>
  <si>
    <r>
      <t>Hazardous and Non-Hazardous Waste in Metric Tonnes (t) - 2021</t>
    </r>
    <r>
      <rPr>
        <b/>
        <vertAlign val="superscript"/>
        <sz val="11"/>
        <color theme="1"/>
        <rFont val="Arial"/>
        <family val="2"/>
      </rPr>
      <t xml:space="preserve">(1),(2),(3),(4) </t>
    </r>
  </si>
  <si>
    <r>
      <t>Hazardous</t>
    </r>
    <r>
      <rPr>
        <vertAlign val="superscript"/>
        <sz val="10"/>
        <color theme="1"/>
        <rFont val="Arial"/>
        <family val="2"/>
      </rPr>
      <t>(5)</t>
    </r>
  </si>
  <si>
    <r>
      <t>Non-Hazardous</t>
    </r>
    <r>
      <rPr>
        <vertAlign val="superscript"/>
        <sz val="10"/>
        <rFont val="Arial"/>
        <family val="2"/>
      </rPr>
      <t>(6)</t>
    </r>
  </si>
  <si>
    <t>(1)   In 2021, we aligned our reporting to the GRI 306 (2020) Waste Standard, and as such may not be comparable with previous years activities.</t>
  </si>
  <si>
    <t>(2)   Rounding of the individual numbers may cause a discrepancy in the total value.  Figures also vary annually depending on site activities.</t>
  </si>
  <si>
    <t xml:space="preserve">(3)   See "Restatements" tab for details on restatements of "Hazardous and Non-Hazardous Waste in Metric Tonnes (t) - 2021". </t>
  </si>
  <si>
    <t>(4)   GRI 306-3: Waste generated, 306-4: Waste diverted from disposal, 306-5: Waste directed to disposal; SASB EM-MM-150a.7/EM-CO-150a.5: Total weight of hazardous waste generated, EM-MM-150a.8/EM-CO-150a.6: Total weight of hazardous waste recycled.</t>
  </si>
  <si>
    <t>(5)   Hazardous waste includes hazardous industrial waste.</t>
  </si>
  <si>
    <t>(6)   Non-hazardous waste includes non-hazardous industrial and municipal/domestic waste.</t>
  </si>
  <si>
    <r>
      <t>Hazardous and Non-Hazardous Waste (tonnes)</t>
    </r>
    <r>
      <rPr>
        <b/>
        <vertAlign val="superscript"/>
        <sz val="11"/>
        <color theme="1"/>
        <rFont val="Arial"/>
        <family val="2"/>
      </rPr>
      <t>(1),(2),(3),(4)</t>
    </r>
    <r>
      <rPr>
        <b/>
        <sz val="11"/>
        <color theme="1"/>
        <rFont val="Arial"/>
        <family val="2"/>
      </rPr>
      <t xml:space="preserve"> - 2015-2020</t>
    </r>
  </si>
  <si>
    <t>Waste</t>
  </si>
  <si>
    <t>Non-Hazardous</t>
  </si>
  <si>
    <t>Sent off-site but not recycled</t>
  </si>
  <si>
    <t>Treated/disposed of on-site</t>
  </si>
  <si>
    <t>Recycled</t>
  </si>
  <si>
    <t>Total Non-Hazardous</t>
  </si>
  <si>
    <t>Hazardous</t>
  </si>
  <si>
    <t>Total Hazardous</t>
  </si>
  <si>
    <t xml:space="preserve">Total Hazardous and Non-Hazardous    </t>
  </si>
  <si>
    <t>(1)   Recycled waste includes waste that is diverted from the landfill through recycling and reuse. Waste sent off-site but not recycled includes waste disposed of at appropriate facilities, landfills and deep-well injections.</t>
  </si>
  <si>
    <t>(3)   Hazardous and non-hazardous waste figures vary annually depending on site activities.</t>
  </si>
  <si>
    <t>(4)   GRI 306-2 (2016): Management of significant waste-related impacts.</t>
  </si>
  <si>
    <r>
      <t>Recycled Material at Trail Operations (tonnes)</t>
    </r>
    <r>
      <rPr>
        <b/>
        <vertAlign val="superscript"/>
        <sz val="11"/>
        <color theme="1"/>
        <rFont val="Arial"/>
        <family val="2"/>
      </rPr>
      <t>(1)</t>
    </r>
  </si>
  <si>
    <r>
      <t>2019</t>
    </r>
    <r>
      <rPr>
        <b/>
        <vertAlign val="superscript"/>
        <sz val="10"/>
        <color theme="0"/>
        <rFont val="Arial"/>
        <family val="2"/>
      </rPr>
      <t>(1)</t>
    </r>
  </si>
  <si>
    <r>
      <t>2018</t>
    </r>
    <r>
      <rPr>
        <b/>
        <vertAlign val="superscript"/>
        <sz val="10"/>
        <color theme="0"/>
        <rFont val="Arial"/>
        <family val="2"/>
      </rPr>
      <t>(1)</t>
    </r>
  </si>
  <si>
    <t>Total hazardous waste treated/recycled on-site</t>
  </si>
  <si>
    <t>Total hazardous waste recycled off-site</t>
  </si>
  <si>
    <t>Amount of recycled material</t>
  </si>
  <si>
    <t>(1)   Figures have been restated due to improvements in calculations.</t>
  </si>
  <si>
    <t>Climate Change — Energy and Emissions</t>
  </si>
  <si>
    <r>
      <t>Energy Consumption by Type</t>
    </r>
    <r>
      <rPr>
        <b/>
        <vertAlign val="superscript"/>
        <sz val="11"/>
        <color theme="1"/>
        <rFont val="Arial"/>
        <family val="2"/>
      </rPr>
      <t>(1),(2)</t>
    </r>
  </si>
  <si>
    <t>Energy Type (TJ)</t>
  </si>
  <si>
    <t>Diesel</t>
  </si>
  <si>
    <t>Gasoline</t>
  </si>
  <si>
    <t>Coal</t>
  </si>
  <si>
    <t>Natural Gas</t>
  </si>
  <si>
    <t>Coke &amp; Petroleum Coke</t>
  </si>
  <si>
    <t>Other</t>
  </si>
  <si>
    <t>Electricity</t>
  </si>
  <si>
    <t>(1)   Other includes propane, waste oil, fuel oils and other process fuels.</t>
  </si>
  <si>
    <r>
      <t>Scope 1 and Scope 2 GHG Emissions by Fuel Type</t>
    </r>
    <r>
      <rPr>
        <b/>
        <vertAlign val="superscript"/>
        <sz val="11"/>
        <color theme="1"/>
        <rFont val="Arial"/>
        <family val="2"/>
      </rPr>
      <t>(1),(2),(3),(4),(5)</t>
    </r>
  </si>
  <si>
    <r>
      <t>Fuel Type (kt CO</t>
    </r>
    <r>
      <rPr>
        <b/>
        <vertAlign val="subscript"/>
        <sz val="10"/>
        <color theme="0"/>
        <rFont val="Arial"/>
        <family val="2"/>
      </rPr>
      <t>2</t>
    </r>
    <r>
      <rPr>
        <b/>
        <sz val="10"/>
        <color theme="0"/>
        <rFont val="Arial"/>
        <family val="2"/>
      </rPr>
      <t>e)</t>
    </r>
  </si>
  <si>
    <r>
      <t>2023</t>
    </r>
    <r>
      <rPr>
        <b/>
        <vertAlign val="superscript"/>
        <sz val="10"/>
        <color theme="0"/>
        <rFont val="Arial"/>
        <family val="2"/>
      </rPr>
      <t>(6)</t>
    </r>
  </si>
  <si>
    <t>Coke and Petroleum Coke</t>
  </si>
  <si>
    <t>Fugitive Emissions</t>
  </si>
  <si>
    <t>(1)   For electricity emissions in Canada, the emission factors are based on the most recent version of the Canadian National Inventory Report.</t>
  </si>
  <si>
    <t>(2)   Fugitive emissions from our coal operations (i.e., estimated methane release) are captured as direct emissions. For fugitive emissions, the emission factors are based on the most recent version of the Canadian National Inventory Report.</t>
  </si>
  <si>
    <t xml:space="preserve">(3)  Carbon dioxide equivalent values calculated using the Intergovernmental Panel on Climate Change’s Fifth Assessment Report (AR5) Global Warming Potential (GWP) factors. </t>
  </si>
  <si>
    <t xml:space="preserve">(4) Figures have been restated due to changes in third-party emission factors and the use of AR5 GWP factors. </t>
  </si>
  <si>
    <t xml:space="preserve">(5) The Scope 2 GHG emissions in this total are market-based. </t>
  </si>
  <si>
    <t>(6) 2023 data includes QB2 beginning from January 1, 2023.</t>
  </si>
  <si>
    <r>
      <t>Total Emissions (kilotonnes CO</t>
    </r>
    <r>
      <rPr>
        <b/>
        <vertAlign val="subscript"/>
        <sz val="11"/>
        <color theme="1"/>
        <rFont val="Arial"/>
        <family val="2"/>
      </rPr>
      <t>2</t>
    </r>
    <r>
      <rPr>
        <b/>
        <sz val="11"/>
        <color theme="1"/>
        <rFont val="Arial"/>
        <family val="2"/>
      </rPr>
      <t>e)</t>
    </r>
    <r>
      <rPr>
        <b/>
        <vertAlign val="superscript"/>
        <sz val="11"/>
        <color theme="1"/>
        <rFont val="Arial"/>
        <family val="2"/>
      </rPr>
      <t>(1),(2),(3),(4)</t>
    </r>
  </si>
  <si>
    <t>Total Emissions - Direct (Scope 1)</t>
  </si>
  <si>
    <t>Total Emissions - Indirect (Scope 2) Market- Based</t>
  </si>
  <si>
    <t>Total Emissions - Indirect (Scope 2) Location-Based</t>
  </si>
  <si>
    <r>
      <t>Total Emissions (Scope 1 + Scope 2)</t>
    </r>
    <r>
      <rPr>
        <sz val="8"/>
        <rFont val="Arial"/>
        <family val="2"/>
      </rPr>
      <t>(5)</t>
    </r>
  </si>
  <si>
    <t>Total Emissions - Scope 3 (Use of steelmaking coal product sold)</t>
  </si>
  <si>
    <t>(1)   Teck’s quantification methodology for our Scope 1 and Scope 2 emissions is aligned with the Greenhouse Gas Protocol: A Corporate Accounting and Reporting Standard.</t>
  </si>
  <si>
    <r>
      <t>(2)   Emissions are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6</t>
    </r>
    <r>
      <rPr>
        <sz val="8"/>
        <color theme="1"/>
        <rFont val="Arial"/>
        <family val="2"/>
      </rPr>
      <t xml:space="preserve"> and NF</t>
    </r>
    <r>
      <rPr>
        <vertAlign val="subscript"/>
        <sz val="8"/>
        <color theme="1"/>
        <rFont val="Arial"/>
        <family val="2"/>
      </rPr>
      <t>3</t>
    </r>
    <r>
      <rPr>
        <sz val="8"/>
        <color theme="1"/>
        <rFont val="Arial"/>
        <family val="2"/>
      </rPr>
      <t xml:space="preserve"> as appropriate.</t>
    </r>
  </si>
  <si>
    <t>(3)   Carbon dioxide equivalent values calculated using Intergovernmental Panel on Climate Change’s Fifth Assessment Report (AR5) Global Warming Potential (GWP) factors.</t>
  </si>
  <si>
    <t xml:space="preserve">(4)   Figures have been restated due to changes in third-party emission factors and the use of AR5 GWP factors. </t>
  </si>
  <si>
    <t xml:space="preserve">(5)   The Scope 2 GHG emissions in this total are market-based. </t>
  </si>
  <si>
    <t>(6)   2023 data includes QB2 beginning from January 1, 2023.</t>
  </si>
  <si>
    <t>GHG Emission Reduction Projects</t>
  </si>
  <si>
    <t xml:space="preserve">Cumulative reductions in GHG emissions since 2011 (kt) </t>
  </si>
  <si>
    <r>
      <t>509</t>
    </r>
    <r>
      <rPr>
        <vertAlign val="superscript"/>
        <sz val="10"/>
        <color theme="1"/>
        <rFont val="Arial"/>
        <family val="2"/>
      </rPr>
      <t>(1)</t>
    </r>
  </si>
  <si>
    <t xml:space="preserve">(1)  The decrease in cumulative reductions in GHG emissions from the 2021 to the 2022 year relates to the restructuring of the QB2 power purchase agreement. </t>
  </si>
  <si>
    <r>
      <t>Energy and Carbon Intensity for Steelmaking Coal Production</t>
    </r>
    <r>
      <rPr>
        <b/>
        <vertAlign val="superscript"/>
        <sz val="11"/>
        <rFont val="Arial"/>
        <family val="2"/>
      </rPr>
      <t>(1)</t>
    </r>
  </si>
  <si>
    <t>Type</t>
  </si>
  <si>
    <t>Energy Intensity (energy used per tonne of product)</t>
  </si>
  <si>
    <t>Carbon Intensity (carbon emitted per tonne of product)</t>
  </si>
  <si>
    <t>(1)   Carbon intensity includes Scope 1 and Scope 2 (market-based) market-based emissions and is stated on a CO2e basis, which is inclusive of CO2, CH4, N2O, PFCs, SF6 and NF3 as appropriate.</t>
  </si>
  <si>
    <r>
      <t>Energy and Carbon Intensity for Copper Production</t>
    </r>
    <r>
      <rPr>
        <b/>
        <vertAlign val="superscript"/>
        <sz val="11"/>
        <rFont val="Arial"/>
        <family val="2"/>
      </rPr>
      <t>(1),(2),(3)</t>
    </r>
  </si>
  <si>
    <t>Energy Intensity  (energy used per tonne of product)</t>
  </si>
  <si>
    <r>
      <t>Carbon</t>
    </r>
    <r>
      <rPr>
        <vertAlign val="superscript"/>
        <sz val="10"/>
        <color theme="1"/>
        <rFont val="Arial"/>
        <family val="2"/>
      </rPr>
      <t>(2)</t>
    </r>
    <r>
      <rPr>
        <sz val="10"/>
        <color theme="1"/>
        <rFont val="Arial"/>
        <family val="2"/>
      </rPr>
      <t xml:space="preserve"> Intensity (carbon emitted per tonne of product)</t>
    </r>
  </si>
  <si>
    <t>(1) Carbon intensity includes Scope 1 and Scope 2 (market-based) emissions and is stated on a CO2e basis, which is inclusive of CO2, CH4, N2O, PFCs, SF6 and NF3 as appropriate.</t>
  </si>
  <si>
    <t>(2) 2023 data includes QB2 beginning from January 1, 2023.</t>
  </si>
  <si>
    <t>(3) Some figures in this table have been restated due to changes in third-party emission factors.</t>
  </si>
  <si>
    <r>
      <t>Energy and Carbon Intensity for Zinc and Lead Production</t>
    </r>
    <r>
      <rPr>
        <b/>
        <vertAlign val="superscript"/>
        <sz val="11"/>
        <rFont val="Arial"/>
        <family val="2"/>
      </rPr>
      <t xml:space="preserve">(1) </t>
    </r>
  </si>
  <si>
    <r>
      <t>Carbon</t>
    </r>
    <r>
      <rPr>
        <vertAlign val="superscript"/>
        <sz val="10"/>
        <color rgb="FF000000"/>
        <rFont val="Arial"/>
        <family val="2"/>
      </rPr>
      <t>(1)</t>
    </r>
    <r>
      <rPr>
        <sz val="10"/>
        <color rgb="FF000000"/>
        <rFont val="Arial"/>
        <family val="2"/>
      </rPr>
      <t xml:space="preserve"> Intensity (carbon emitted per tonne of product)</t>
    </r>
  </si>
  <si>
    <r>
      <t>Carbon Intensity on a Copper Equivalent Production Basis</t>
    </r>
    <r>
      <rPr>
        <b/>
        <vertAlign val="superscript"/>
        <sz val="11"/>
        <color theme="1"/>
        <rFont val="Arial"/>
        <family val="2"/>
      </rPr>
      <t xml:space="preserve">(1),(2),(3),(4) </t>
    </r>
  </si>
  <si>
    <r>
      <t>Carbon</t>
    </r>
    <r>
      <rPr>
        <vertAlign val="superscript"/>
        <sz val="10"/>
        <color theme="1"/>
        <rFont val="Arial"/>
        <family val="2"/>
      </rPr>
      <t>(2)</t>
    </r>
    <r>
      <rPr>
        <sz val="10"/>
        <color theme="1"/>
        <rFont val="Arial"/>
        <family val="2"/>
      </rPr>
      <t xml:space="preserve"> Intensity (</t>
    </r>
    <r>
      <rPr>
        <sz val="10"/>
        <color rgb="FF000000"/>
        <rFont val="Arial"/>
        <family val="2"/>
      </rPr>
      <t>carbon emitted per tonne of copper equivalent) — 3-year trailing average</t>
    </r>
  </si>
  <si>
    <r>
      <t>Carbon</t>
    </r>
    <r>
      <rPr>
        <vertAlign val="superscript"/>
        <sz val="10"/>
        <color theme="1"/>
        <rFont val="Arial"/>
        <family val="2"/>
      </rPr>
      <t>(2)</t>
    </r>
    <r>
      <rPr>
        <sz val="10"/>
        <color theme="1"/>
        <rFont val="Arial"/>
        <family val="2"/>
      </rPr>
      <t xml:space="preserve"> Intensity (</t>
    </r>
    <r>
      <rPr>
        <sz val="10"/>
        <color rgb="FF000000"/>
        <rFont val="Arial"/>
        <family val="2"/>
      </rPr>
      <t>carbon emitted per tonne of copper equivalent) — 2018–2020 average pricing</t>
    </r>
  </si>
  <si>
    <t xml:space="preserve">(1)   Only the primary commodities we report on — i.e., steelmaking coal, copper, and zinc — from Teck-operated mines are included within the equivalency calculation. Lead has been excluded. </t>
  </si>
  <si>
    <t>(2)   Carbon intensity on a copper equivalent basis is presented in two manners as shown in this figure. The three-year trailing average reflects our historical reporting practice and includes different commodity prices to convert each year’s performance. For example, the 2023 value in the three-year trailing average would use 2023–2021 pricing averages, whereas the 2022 value would use 2022–2020 pricing averages. This reflects how some external groups assess carbon performance. We have also included carbon intensities using the 2018–2020 pricing averages across all performance years, as this is the pricing used to establish our 2020 baseline, against which our 2030 targets are being assessed. We have fixed the commodity pricing for the copper equivalent calculation to ensure consistent accounting over time (from our baseline year to our target year).</t>
  </si>
  <si>
    <t>(3)   Carbon intensities includes Scope 1 and Scope 2 (market-based) emissions and is stated on a CO2e basis, which is inclusive of CO2, CH4, N2O, PFCs, SF6 and NF3 as appropriate.</t>
  </si>
  <si>
    <t>(4)    2023 data includes QB2 beginning from January 1, 2023.</t>
  </si>
  <si>
    <r>
      <t>Tailings Storage Facility Inventory Table</t>
    </r>
    <r>
      <rPr>
        <b/>
        <vertAlign val="superscript"/>
        <sz val="11"/>
        <color theme="1"/>
        <rFont val="Arial"/>
        <family val="2"/>
      </rPr>
      <t>(1),(2)</t>
    </r>
  </si>
  <si>
    <t>Number</t>
  </si>
  <si>
    <t>Site</t>
  </si>
  <si>
    <t>Facility Name</t>
  </si>
  <si>
    <t>Ownership Status</t>
  </si>
  <si>
    <t>Operational Status</t>
  </si>
  <si>
    <t>Construction Method</t>
  </si>
  <si>
    <t>Permitted  Maximum Storage Capacity (million tonnes)</t>
  </si>
  <si>
    <t>Current Amount of Tailings Stored (million tonnes)</t>
  </si>
  <si>
    <t>Current Dam Height (m)</t>
  </si>
  <si>
    <t>Consequence Classification</t>
  </si>
  <si>
    <t>Annual Facility Performance Report (AFPR)</t>
  </si>
  <si>
    <t>Date of the most recent independent technical review
(ITRB)</t>
  </si>
  <si>
    <t>Dam Safety Review 
(DSR)</t>
  </si>
  <si>
    <t>Material findings</t>
  </si>
  <si>
    <t>Mitigation measurements</t>
  </si>
  <si>
    <t>Site specific EPRP</t>
  </si>
  <si>
    <t>Active</t>
  </si>
  <si>
    <t>Depósito de Relaves CdA</t>
  </si>
  <si>
    <t>Teck Resources</t>
  </si>
  <si>
    <t>Downstream</t>
  </si>
  <si>
    <t>Extreme</t>
  </si>
  <si>
    <t>No</t>
  </si>
  <si>
    <t xml:space="preserve">Yes </t>
  </si>
  <si>
    <t>Elkview Operations</t>
  </si>
  <si>
    <t>Lagoon A</t>
  </si>
  <si>
    <t>Inactive</t>
  </si>
  <si>
    <t>Single Stage</t>
  </si>
  <si>
    <t>Low</t>
  </si>
  <si>
    <t>Yes</t>
  </si>
  <si>
    <t>Lagoon B</t>
  </si>
  <si>
    <t>There are no immediate physical safety risks at the facility. The mitigation works in progress are described in detail in the Annual Facility Performance Report at www.teck.com/tailings</t>
  </si>
  <si>
    <t>Lagoon C</t>
  </si>
  <si>
    <t>High</t>
  </si>
  <si>
    <t>Lagoon D</t>
  </si>
  <si>
    <t>Very High</t>
  </si>
  <si>
    <t>West Fork Tailings Facility (WFTF)</t>
  </si>
  <si>
    <t>Fording River Operations</t>
  </si>
  <si>
    <t>2P-3P Tailings Storage Area (2P-3P)</t>
  </si>
  <si>
    <t>Centreline</t>
  </si>
  <si>
    <t>North Tailings Pond (NTP)</t>
  </si>
  <si>
    <t>South Tailings Pond (STP)</t>
  </si>
  <si>
    <t>Swift South Spoil Co-management Facility</t>
  </si>
  <si>
    <t>Stacked</t>
  </si>
  <si>
    <t>1st in 2024</t>
  </si>
  <si>
    <t>Turnbull Pit South TSF</t>
  </si>
  <si>
    <t>In-Pit</t>
  </si>
  <si>
    <t>Greenhills Operations</t>
  </si>
  <si>
    <t>GHO TSF</t>
  </si>
  <si>
    <t>24 Mile Lake</t>
  </si>
  <si>
    <t>7 Day</t>
  </si>
  <si>
    <t>Bethlehem TSF</t>
  </si>
  <si>
    <t>Upstream / Centreline</t>
  </si>
  <si>
    <t>Highmont TSF</t>
  </si>
  <si>
    <t>Highland TSF</t>
  </si>
  <si>
    <t>Trojan TSF</t>
  </si>
  <si>
    <t>Centreline / Upstream</t>
  </si>
  <si>
    <t>Line Creek Operations</t>
  </si>
  <si>
    <t>Pond Fines Dump (PFD)</t>
  </si>
  <si>
    <t>Significant</t>
  </si>
  <si>
    <t xml:space="preserve">No </t>
  </si>
  <si>
    <t>Rail Loop Pond (RLP)</t>
  </si>
  <si>
    <t>Depósito de Relaves QB</t>
  </si>
  <si>
    <t>1st will be done next years</t>
  </si>
  <si>
    <t>Red Dog Operations</t>
  </si>
  <si>
    <t>Red Dog Tailings Storage Facility</t>
  </si>
  <si>
    <t>USA</t>
  </si>
  <si>
    <t>Downstream / Centreline</t>
  </si>
  <si>
    <t>Beaverdell</t>
  </si>
  <si>
    <t>Beaverdell - North Tailings</t>
  </si>
  <si>
    <t>Bullmoose</t>
  </si>
  <si>
    <t>Tailings Storage Facility</t>
  </si>
  <si>
    <t>Douglas</t>
  </si>
  <si>
    <t>Douglas Mine Tailings Facility</t>
  </si>
  <si>
    <t>2021 (Final)
2022 is draft and in review</t>
  </si>
  <si>
    <t>Duck Pond Tailings Pond</t>
  </si>
  <si>
    <t>Fisherman Road</t>
  </si>
  <si>
    <t>Fisherman Road - Tailings</t>
  </si>
  <si>
    <t>N/A (2024)</t>
  </si>
  <si>
    <t>Lennard Shelf</t>
  </si>
  <si>
    <t>Lennard Shelf - Tailings</t>
  </si>
  <si>
    <t>Australia</t>
  </si>
  <si>
    <t>Joint Venture</t>
  </si>
  <si>
    <t>Reclaimed landform</t>
  </si>
  <si>
    <t>Louvicourt</t>
  </si>
  <si>
    <t>Louvicourt - Tailings</t>
  </si>
  <si>
    <t>Magmont</t>
  </si>
  <si>
    <t>Magmont Mine Tailings Facility</t>
  </si>
  <si>
    <t>2020 (Final)
2021 and 2022 are draft and in review</t>
  </si>
  <si>
    <t>N/A (2023)</t>
  </si>
  <si>
    <t>Pend Oreille Operations</t>
  </si>
  <si>
    <t>Tailings Disposal Facility #1</t>
  </si>
  <si>
    <t>Upstream</t>
  </si>
  <si>
    <t>Tailings Disposal Facility #2</t>
  </si>
  <si>
    <t>Tailings Disposal Facility #3</t>
  </si>
  <si>
    <t>Pinchi Lake</t>
  </si>
  <si>
    <t>Pinchi Lake - Tailings</t>
  </si>
  <si>
    <t>Pine Point Mines</t>
  </si>
  <si>
    <t>Pine Point Mines - Tailings</t>
  </si>
  <si>
    <t>Sa Dena Hes</t>
  </si>
  <si>
    <t>Sa Dena Hes - Tailings</t>
  </si>
  <si>
    <t>Sullivan</t>
  </si>
  <si>
    <t>Calcine TSF</t>
  </si>
  <si>
    <t>Gypsum TSF</t>
  </si>
  <si>
    <t>Upstream / Single Stage</t>
  </si>
  <si>
    <t>Iron TSF</t>
  </si>
  <si>
    <t>Old Iron TSF</t>
  </si>
  <si>
    <t>Siliceous TSF</t>
  </si>
  <si>
    <t>Plantside TSF</t>
  </si>
  <si>
    <t>Shikano TSF</t>
  </si>
  <si>
    <t>(1)    SASB EM-MM-540a.1/EM-CO-140a.1: 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Emergency Preparedness and Response Plans (EPRP).</t>
  </si>
  <si>
    <t xml:space="preserve">(2)    Table last updated in July 2023. </t>
  </si>
  <si>
    <r>
      <t>Water Metrics in Megalitres (ML)</t>
    </r>
    <r>
      <rPr>
        <b/>
        <vertAlign val="superscript"/>
        <sz val="11"/>
        <color theme="1"/>
        <rFont val="Arial"/>
        <family val="2"/>
      </rPr>
      <t xml:space="preserve">(1) </t>
    </r>
  </si>
  <si>
    <t>All Operations</t>
  </si>
  <si>
    <r>
      <t>Water withdrawal</t>
    </r>
    <r>
      <rPr>
        <vertAlign val="superscript"/>
        <sz val="10"/>
        <rFont val="Arial"/>
        <family val="2"/>
      </rPr>
      <t>(2)</t>
    </r>
  </si>
  <si>
    <r>
      <t>Other managed water</t>
    </r>
    <r>
      <rPr>
        <vertAlign val="superscript"/>
        <sz val="10"/>
        <rFont val="Arial"/>
        <family val="2"/>
      </rPr>
      <t>(3)</t>
    </r>
  </si>
  <si>
    <t>Water discharge</t>
  </si>
  <si>
    <t>Water consumption</t>
  </si>
  <si>
    <t>Water reused/recycled</t>
  </si>
  <si>
    <r>
      <t>Operational water use</t>
    </r>
    <r>
      <rPr>
        <vertAlign val="superscript"/>
        <sz val="10"/>
        <rFont val="Arial"/>
        <family val="2"/>
      </rPr>
      <t>(4)</t>
    </r>
  </si>
  <si>
    <t>Mining Operations</t>
  </si>
  <si>
    <r>
      <t>Water reuse/recycle in operations</t>
    </r>
    <r>
      <rPr>
        <vertAlign val="superscript"/>
        <sz val="10"/>
        <rFont val="Arial"/>
        <family val="2"/>
      </rPr>
      <t>(5)</t>
    </r>
  </si>
  <si>
    <t>(1)   GRI 303-3: Water withdrawal, 303-4: Water discharge, 303-5: Water consumption.</t>
  </si>
  <si>
    <t>(2)   Water withdrawal is water that enters the operational water system and is used to supply the operational water demands. It was previously called ‘water withdrawal for use’ or ‘new water use’.</t>
  </si>
  <si>
    <t>(3)   Other Managed Water is water that is actively managed without intent to supply the operational water demands. It was previously called ‘water withdrawal discharged without use’.</t>
  </si>
  <si>
    <t>(4)   Total water use is the sum of water withdrawals and water reused/recycled.</t>
  </si>
  <si>
    <t>(5)   Mining operations only.</t>
  </si>
  <si>
    <r>
      <t>Water Metrics by Quality and Source/Destination in Megalitres (ML)</t>
    </r>
    <r>
      <rPr>
        <b/>
        <vertAlign val="superscript"/>
        <sz val="11"/>
        <color theme="1"/>
        <rFont val="Arial"/>
        <family val="2"/>
      </rPr>
      <t xml:space="preserve">(1) </t>
    </r>
    <r>
      <rPr>
        <b/>
        <sz val="11"/>
        <color theme="1"/>
        <rFont val="Arial"/>
        <family val="2"/>
      </rPr>
      <t>- 2023</t>
    </r>
  </si>
  <si>
    <t>Source/Destination</t>
  </si>
  <si>
    <r>
      <t>Operations in Water-Stressed</t>
    </r>
    <r>
      <rPr>
        <b/>
        <vertAlign val="superscript"/>
        <sz val="10"/>
        <color theme="0"/>
        <rFont val="Arial"/>
        <family val="2"/>
      </rPr>
      <t>(2)</t>
    </r>
    <r>
      <rPr>
        <b/>
        <sz val="10"/>
        <color theme="0"/>
        <rFont val="Arial"/>
        <family val="2"/>
      </rPr>
      <t xml:space="preserve"> Areas (Carmen de Andacollo, Quebrada Blanca operations)</t>
    </r>
  </si>
  <si>
    <t>Volume of water by quality</t>
  </si>
  <si>
    <r>
      <t>High</t>
    </r>
    <r>
      <rPr>
        <b/>
        <vertAlign val="superscript"/>
        <sz val="10"/>
        <color theme="0"/>
        <rFont val="Arial"/>
        <family val="2"/>
      </rPr>
      <t>(3)</t>
    </r>
  </si>
  <si>
    <r>
      <t>Low</t>
    </r>
    <r>
      <rPr>
        <b/>
        <vertAlign val="superscript"/>
        <sz val="10"/>
        <color theme="0"/>
        <rFont val="Arial"/>
        <family val="2"/>
      </rPr>
      <t>(4)</t>
    </r>
  </si>
  <si>
    <r>
      <t>Water withdrawals</t>
    </r>
    <r>
      <rPr>
        <vertAlign val="superscript"/>
        <sz val="10"/>
        <color theme="1"/>
        <rFont val="Arial"/>
        <family val="2"/>
      </rPr>
      <t>(9)</t>
    </r>
  </si>
  <si>
    <r>
      <t>Surface water</t>
    </r>
    <r>
      <rPr>
        <vertAlign val="superscript"/>
        <sz val="10"/>
        <color theme="1"/>
        <rFont val="Arial"/>
        <family val="2"/>
      </rPr>
      <t>(5)</t>
    </r>
  </si>
  <si>
    <r>
      <t>Groundwater</t>
    </r>
    <r>
      <rPr>
        <vertAlign val="superscript"/>
        <sz val="10"/>
        <color theme="1"/>
        <rFont val="Arial"/>
        <family val="2"/>
      </rPr>
      <t>(6)</t>
    </r>
  </si>
  <si>
    <r>
      <t>Sea water</t>
    </r>
    <r>
      <rPr>
        <vertAlign val="superscript"/>
        <sz val="10"/>
        <color theme="1"/>
        <rFont val="Arial"/>
        <family val="2"/>
      </rPr>
      <t xml:space="preserve">(7) </t>
    </r>
  </si>
  <si>
    <r>
      <t>Third-party water</t>
    </r>
    <r>
      <rPr>
        <vertAlign val="superscript"/>
        <sz val="10"/>
        <color theme="1"/>
        <rFont val="Arial"/>
        <family val="2"/>
      </rPr>
      <t>(8)</t>
    </r>
  </si>
  <si>
    <t>Other Managed water</t>
  </si>
  <si>
    <t>Evaporation</t>
  </si>
  <si>
    <t>Entrainment</t>
  </si>
  <si>
    <t>Change of Storage</t>
  </si>
  <si>
    <t>(1)   GRI 303-3: Water withdrawal, 303-4: Water discharge, 303-5: Water consumption; SASB EM-MM-140a.1/EM-CO-140a.1: (1) Total fresh water withdrawn, (2) total fresh water consumed, (3) Percentage of each in regions with High or Extremely High Baseline Water Stress (%) (reference our Reporting Index for 3).</t>
  </si>
  <si>
    <t>(2)   Water Stress: Water-stressed areas lack the ability to meet human and ecological demands for fresh water. Water stress components include water availability, quality and accessibility. The proportion of sites in water-stressed areas is 25%. WRI Aqueduct Water Risk Atlas was used to assess water stress.</t>
  </si>
  <si>
    <t>(3)   High-Quality Water: Water that has a high socio-environmental value with multiple beneficial uses (e.g., potable, agricultural, recreational, amenity) and that may require minimal to moderate level of treatment to meet appropriate drinking water standards.</t>
  </si>
  <si>
    <t>(4)   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</si>
  <si>
    <t xml:space="preserve">(5)   Surface water includes water from precipitation and runoff that is not diverted around the operation, and water inputs from surface waterbodies that may or may not be within the boundaries of our operations. </t>
  </si>
  <si>
    <t>(6)   Groundwater is water from beneath the earth's surface that collects or flows in the porous spaces in soil and rock that is not diverted around the operations.</t>
  </si>
  <si>
    <t>(7)   Seawater includes water obtained from a sea or ocean.</t>
  </si>
  <si>
    <t xml:space="preserve">(8)   Third-party water is water supplied by an entity external to the operation, such as from a municipality. We do not use wastewater from other organizations. </t>
  </si>
  <si>
    <t>(9)   Water withdrawal is water that enters the operational water system and is used to supply the operational water demands. It was previously called ‘water withdrawal for use’ or ‘new water use’.</t>
  </si>
  <si>
    <r>
      <t>Water Metrics by Site in Megalitres (ML)</t>
    </r>
    <r>
      <rPr>
        <b/>
        <vertAlign val="superscript"/>
        <sz val="11"/>
        <color rgb="FF000000"/>
        <rFont val="Arial"/>
        <family val="2"/>
      </rPr>
      <t>(1)</t>
    </r>
    <r>
      <rPr>
        <b/>
        <sz val="11"/>
        <color rgb="FF000000"/>
        <rFont val="Arial"/>
        <family val="2"/>
      </rPr>
      <t xml:space="preserve"> - 2023</t>
    </r>
  </si>
  <si>
    <r>
      <t>Teck</t>
    </r>
    <r>
      <rPr>
        <b/>
        <vertAlign val="superscript"/>
        <sz val="10"/>
        <color rgb="FFFFFFFF"/>
        <rFont val="Arial"/>
        <family val="2"/>
      </rPr>
      <t>(2)</t>
    </r>
  </si>
  <si>
    <t>Milling &amp; Flotation</t>
  </si>
  <si>
    <t>Smelting</t>
  </si>
  <si>
    <r>
      <t>Water Stressed</t>
    </r>
    <r>
      <rPr>
        <b/>
        <vertAlign val="superscript"/>
        <sz val="10"/>
        <color rgb="FFFFFFFF"/>
        <rFont val="Arial"/>
        <family val="2"/>
      </rPr>
      <t>(3)</t>
    </r>
  </si>
  <si>
    <t>Elkview Operations (EVO)</t>
  </si>
  <si>
    <t>Fording River Operations (FRO)</t>
  </si>
  <si>
    <t>Line Creek Operations (LCO)</t>
  </si>
  <si>
    <t>Greenhills Operations (GHO)</t>
  </si>
  <si>
    <t>Highland Valley Copper Operations (HVC)</t>
  </si>
  <si>
    <t>Red Dog Operations (RDO)</t>
  </si>
  <si>
    <t>Carmen de Andacollo Operations (CdA)</t>
  </si>
  <si>
    <r>
      <t>Quebrada Blanca Operations (QB)</t>
    </r>
    <r>
      <rPr>
        <b/>
        <vertAlign val="superscript"/>
        <sz val="10"/>
        <color rgb="FFFFFFFF"/>
        <rFont val="Arial"/>
        <family val="2"/>
      </rPr>
      <t xml:space="preserve"> (10)</t>
    </r>
  </si>
  <si>
    <t>Water Stressed Aggregated</t>
  </si>
  <si>
    <t>Trail Operations (Trail)</t>
  </si>
  <si>
    <r>
      <t>Water withdrawal</t>
    </r>
    <r>
      <rPr>
        <vertAlign val="superscript"/>
        <sz val="10"/>
        <rFont val="Arial"/>
        <family val="2"/>
      </rPr>
      <t>(4)</t>
    </r>
  </si>
  <si>
    <r>
      <t>Other managed water</t>
    </r>
    <r>
      <rPr>
        <vertAlign val="superscript"/>
        <sz val="10"/>
        <rFont val="Arial"/>
        <family val="2"/>
      </rPr>
      <t>(5)</t>
    </r>
  </si>
  <si>
    <r>
      <t>Operational water use</t>
    </r>
    <r>
      <rPr>
        <vertAlign val="superscript"/>
        <sz val="10"/>
        <rFont val="Arial"/>
        <family val="2"/>
      </rPr>
      <t>(6)</t>
    </r>
  </si>
  <si>
    <r>
      <t>Water reuse/recycle in operations</t>
    </r>
    <r>
      <rPr>
        <vertAlign val="superscript"/>
        <sz val="10"/>
        <rFont val="Arial"/>
        <family val="2"/>
      </rPr>
      <t>(7)</t>
    </r>
  </si>
  <si>
    <r>
      <t>Operational water use intensity</t>
    </r>
    <r>
      <rPr>
        <vertAlign val="superscript"/>
        <sz val="10"/>
        <rFont val="Arial"/>
        <family val="2"/>
      </rPr>
      <t>(8)</t>
    </r>
  </si>
  <si>
    <r>
      <t>New water use intensity</t>
    </r>
    <r>
      <rPr>
        <vertAlign val="superscript"/>
        <sz val="10"/>
        <rFont val="Arial"/>
        <family val="2"/>
      </rPr>
      <t>(9)</t>
    </r>
  </si>
  <si>
    <t>(1)   GRI 303-3: Water withdrawal, 303-4: Water discharge, 303-5: Water consumption</t>
  </si>
  <si>
    <t>(2)   Includes mining operations for the calculation of number of times water reused and recycled, operational water use intensity, and new water use intensity.</t>
  </si>
  <si>
    <t>(3)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</si>
  <si>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t>(4)   Water withdrawal is water that enters the operational water system and is used to supply the operational water demands. It was previously called ‘water withdrawal for use’ or ‘new water use’.</t>
  </si>
  <si>
    <t>(5)   Other managed water is water that is actively manageed without intent to supply the operational water demands. It was previously called ‘water withdrawal discharged without use’.</t>
  </si>
  <si>
    <t>(6)   Operational water use is the sum of water withdrawals and water reused/recycled. It was previously called 'total water use'.</t>
  </si>
  <si>
    <t>(7)   Mining operations only</t>
  </si>
  <si>
    <r>
      <t>(8)   Operational water use intensity is the volume of operational water use (m</t>
    </r>
    <r>
      <rPr>
        <vertAlign val="superscript"/>
        <sz val="8"/>
        <color rgb="FF000000"/>
        <rFont val="Arial"/>
        <family val="2"/>
      </rPr>
      <t>3</t>
    </r>
    <r>
      <rPr>
        <sz val="8"/>
        <color rgb="FF000000"/>
        <rFont val="Arial"/>
        <family val="2"/>
      </rPr>
      <t>) per tonne of raw coal or ore processed</t>
    </r>
  </si>
  <si>
    <r>
      <t>(9)   New water use intensity is the volume of new water use (m</t>
    </r>
    <r>
      <rPr>
        <vertAlign val="superscript"/>
        <sz val="8"/>
        <color rgb="FF000000"/>
        <rFont val="Arial"/>
        <family val="2"/>
      </rPr>
      <t>3</t>
    </r>
    <r>
      <rPr>
        <sz val="8"/>
        <color rgb="FF000000"/>
        <rFont val="Arial"/>
        <family val="2"/>
      </rPr>
      <t>) per tonne of material processed</t>
    </r>
  </si>
  <si>
    <t xml:space="preserve">(10) QB was commissioning new milling and flotation operations in 2023 which accounts for the majority of water withdrawal, however a component of their production in 2023 was also associated with heap leach operations. Water use intensity is not calculated for QB in 2023 as the commissioning period is not expected to be representative of operations going forward. </t>
  </si>
  <si>
    <r>
      <t>Site-Level Water Withdrawal by Quality and Source in Megalitres (ML)</t>
    </r>
    <r>
      <rPr>
        <b/>
        <vertAlign val="superscript"/>
        <sz val="11"/>
        <color theme="1"/>
        <rFont val="Arial"/>
        <family val="2"/>
      </rPr>
      <t>(1),(2)</t>
    </r>
    <r>
      <rPr>
        <b/>
        <sz val="11"/>
        <color theme="1"/>
        <rFont val="Arial"/>
        <family val="2"/>
      </rPr>
      <t xml:space="preserve"> - 2023</t>
    </r>
  </si>
  <si>
    <t>Teck</t>
  </si>
  <si>
    <t>Heap Leach</t>
  </si>
  <si>
    <r>
      <t>Water Stressed</t>
    </r>
    <r>
      <rPr>
        <b/>
        <vertAlign val="superscript"/>
        <sz val="10"/>
        <color theme="0"/>
        <rFont val="Arial"/>
        <family val="2"/>
      </rPr>
      <t>(9)</t>
    </r>
  </si>
  <si>
    <t>EVO</t>
  </si>
  <si>
    <t>FRO</t>
  </si>
  <si>
    <t>LCO</t>
  </si>
  <si>
    <t>GHO</t>
  </si>
  <si>
    <t>HVC</t>
  </si>
  <si>
    <t>RDO</t>
  </si>
  <si>
    <t>CdA</t>
  </si>
  <si>
    <t>QB</t>
  </si>
  <si>
    <r>
      <t>High Quality</t>
    </r>
    <r>
      <rPr>
        <b/>
        <vertAlign val="superscript"/>
        <sz val="10"/>
        <color theme="0"/>
        <rFont val="Arial"/>
        <family val="2"/>
      </rPr>
      <t>(7)</t>
    </r>
  </si>
  <si>
    <r>
      <t>Low Quality</t>
    </r>
    <r>
      <rPr>
        <b/>
        <vertAlign val="superscript"/>
        <sz val="10"/>
        <color theme="0"/>
        <rFont val="Arial"/>
        <family val="2"/>
      </rPr>
      <t>(8)</t>
    </r>
  </si>
  <si>
    <r>
      <t>Withdrawal from surface water</t>
    </r>
    <r>
      <rPr>
        <vertAlign val="superscript"/>
        <sz val="10"/>
        <rFont val="Arial"/>
        <family val="2"/>
      </rPr>
      <t>(3)</t>
    </r>
  </si>
  <si>
    <r>
      <t>Withdrawal from groundwater</t>
    </r>
    <r>
      <rPr>
        <vertAlign val="superscript"/>
        <sz val="10"/>
        <rFont val="Arial"/>
        <family val="2"/>
      </rPr>
      <t>(4)</t>
    </r>
  </si>
  <si>
    <r>
      <t>Withdrawal from seawater</t>
    </r>
    <r>
      <rPr>
        <vertAlign val="superscript"/>
        <sz val="10"/>
        <rFont val="Arial"/>
        <family val="2"/>
      </rPr>
      <t>(5)</t>
    </r>
  </si>
  <si>
    <r>
      <t>Withdrawal from third-party</t>
    </r>
    <r>
      <rPr>
        <vertAlign val="superscript"/>
        <sz val="10"/>
        <rFont val="Arial"/>
        <family val="2"/>
      </rPr>
      <t>(6)</t>
    </r>
  </si>
  <si>
    <t xml:space="preserve">(1)   GRI 303-3: Water withdrawal. </t>
  </si>
  <si>
    <t xml:space="preserve">(3)   Surface water includes water from precipitation and runoff that is not diverted around the operation, and water inputs from surface waterbodies that may or may not be within the boundaries of our operations. </t>
  </si>
  <si>
    <t>(4)   Groundwater is water from beneath the earth's surface that collects or flows in the porous spaces in soil and rock that is not diverted around the operations.</t>
  </si>
  <si>
    <t>(5)   Seawater includes water obtained from a sea or ocean.</t>
  </si>
  <si>
    <t xml:space="preserve">(6)   Third-party water is water supplied by an entity external to the operation, such as from a municipality. We do not use wastewater from other organizations. </t>
  </si>
  <si>
    <r>
      <t>(7)</t>
    </r>
    <r>
      <rPr>
        <sz val="7"/>
        <color rgb="FF000000"/>
        <rFont val="Arial"/>
        <family val="2"/>
      </rPr>
      <t xml:space="preserve">   </t>
    </r>
    <r>
      <rPr>
        <sz val="8"/>
        <color rgb="FF000000"/>
        <rFont val="Arial"/>
        <family val="2"/>
      </rPr>
      <t>High-Quality Water: Water that has a high socio-environmental value with multiple beneficial uses (e.g., potable, agricultural, recreational, amenity) and that may require minimal to moderate level of treatment to meet appropriate drinking water standards.</t>
    </r>
  </si>
  <si>
    <r>
      <t xml:space="preserve">(8) </t>
    </r>
    <r>
      <rPr>
        <sz val="7"/>
        <color rgb="FF000000"/>
        <rFont val="Arial"/>
        <family val="2"/>
      </rPr>
      <t xml:space="preserve">  </t>
    </r>
    <r>
      <rPr>
        <sz val="8"/>
        <color rgb="FF000000"/>
        <rFont val="Arial"/>
        <family val="2"/>
      </rPr>
      <t>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r>
  </si>
  <si>
    <t>(9)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</si>
  <si>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t xml:space="preserve">Site-Level Water Discharge by Treatment Type in Megalitres (ML) - 2023 </t>
  </si>
  <si>
    <r>
      <t>Water Stressed</t>
    </r>
    <r>
      <rPr>
        <b/>
        <vertAlign val="superscript"/>
        <sz val="10"/>
        <color theme="0"/>
        <rFont val="Arial"/>
        <family val="2"/>
      </rPr>
      <t>(7)</t>
    </r>
  </si>
  <si>
    <r>
      <t>Untreated discharge to a destination other than a third-party</t>
    </r>
    <r>
      <rPr>
        <vertAlign val="superscript"/>
        <sz val="10"/>
        <rFont val="Arial"/>
        <family val="2"/>
      </rPr>
      <t>(1)</t>
    </r>
  </si>
  <si>
    <r>
      <t>Untreated discharge to a third-party</t>
    </r>
    <r>
      <rPr>
        <vertAlign val="superscript"/>
        <sz val="10"/>
        <rFont val="Arial"/>
        <family val="2"/>
      </rPr>
      <t>(2)</t>
    </r>
  </si>
  <si>
    <r>
      <t>Primary treatment</t>
    </r>
    <r>
      <rPr>
        <vertAlign val="superscript"/>
        <sz val="10"/>
        <rFont val="Arial"/>
        <family val="2"/>
      </rPr>
      <t>(3)</t>
    </r>
  </si>
  <si>
    <r>
      <t>Secondary treatment</t>
    </r>
    <r>
      <rPr>
        <vertAlign val="superscript"/>
        <sz val="10"/>
        <rFont val="Arial"/>
        <family val="2"/>
      </rPr>
      <t>(4)</t>
    </r>
  </si>
  <si>
    <r>
      <t>Tertiary treatment</t>
    </r>
    <r>
      <rPr>
        <vertAlign val="superscript"/>
        <sz val="10"/>
        <rFont val="Arial"/>
        <family val="2"/>
      </rPr>
      <t>(5)</t>
    </r>
  </si>
  <si>
    <r>
      <t>Other treatment</t>
    </r>
    <r>
      <rPr>
        <vertAlign val="superscript"/>
        <sz val="10"/>
        <rFont val="Arial"/>
        <family val="2"/>
      </rPr>
      <t>(6)</t>
    </r>
  </si>
  <si>
    <r>
      <t>Site-Level Water Discharge by Quality and Destination in Megalitres (ML)</t>
    </r>
    <r>
      <rPr>
        <b/>
        <vertAlign val="superscript"/>
        <sz val="11"/>
        <color theme="1"/>
        <rFont val="Arial"/>
        <family val="2"/>
      </rPr>
      <t>(1),(2)</t>
    </r>
    <r>
      <rPr>
        <b/>
        <sz val="11"/>
        <color theme="1"/>
        <rFont val="Arial"/>
        <family val="2"/>
      </rPr>
      <t xml:space="preserve"> - 2023</t>
    </r>
  </si>
  <si>
    <r>
      <t>Discharge to surface water</t>
    </r>
    <r>
      <rPr>
        <vertAlign val="superscript"/>
        <sz val="10"/>
        <rFont val="Arial"/>
        <family val="2"/>
      </rPr>
      <t>(3)</t>
    </r>
  </si>
  <si>
    <r>
      <t>Discharge to groundwater</t>
    </r>
    <r>
      <rPr>
        <vertAlign val="superscript"/>
        <sz val="10"/>
        <rFont val="Arial"/>
        <family val="2"/>
      </rPr>
      <t>(4)</t>
    </r>
  </si>
  <si>
    <r>
      <t>Discharge to seawater</t>
    </r>
    <r>
      <rPr>
        <vertAlign val="superscript"/>
        <sz val="10"/>
        <rFont val="Arial"/>
        <family val="2"/>
      </rPr>
      <t>(5)</t>
    </r>
  </si>
  <si>
    <r>
      <t>Discharge to third-party</t>
    </r>
    <r>
      <rPr>
        <vertAlign val="superscript"/>
        <sz val="10"/>
        <rFont val="Arial"/>
        <family val="2"/>
      </rPr>
      <t>(6)</t>
    </r>
  </si>
  <si>
    <t xml:space="preserve">(1)   GRI 303-4: Water discharge. </t>
  </si>
  <si>
    <r>
      <t>(7)</t>
    </r>
    <r>
      <rPr>
        <sz val="7"/>
        <color rgb="FF000000"/>
        <rFont val="Arial"/>
        <family val="2"/>
      </rPr>
      <t xml:space="preserve">    </t>
    </r>
    <r>
      <rPr>
        <sz val="8"/>
        <color rgb="FF000000"/>
        <rFont val="Arial"/>
        <family val="2"/>
      </rPr>
      <t>High-Quality Water: Water that has a high socio-environmental value with multiple beneficial uses (e.g., potable, agricultural, recreational, amenity) and that may require minimal to moderate level of treatment to meet appropriate drinking water standards.</t>
    </r>
  </si>
  <si>
    <r>
      <t>(8)</t>
    </r>
    <r>
      <rPr>
        <sz val="7"/>
        <color rgb="FF000000"/>
        <rFont val="Arial"/>
        <family val="2"/>
      </rPr>
      <t xml:space="preserve">    </t>
    </r>
    <r>
      <rPr>
        <sz val="8"/>
        <color rgb="FF000000"/>
        <rFont val="Arial"/>
        <family val="2"/>
      </rPr>
      <t>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r>
  </si>
  <si>
    <r>
      <t>Water Metrics by Quality and Source/Destination in Megalitres (ML)</t>
    </r>
    <r>
      <rPr>
        <b/>
        <vertAlign val="superscript"/>
        <sz val="11"/>
        <color theme="1"/>
        <rFont val="Arial"/>
        <family val="2"/>
      </rPr>
      <t xml:space="preserve">(1) </t>
    </r>
    <r>
      <rPr>
        <b/>
        <sz val="11"/>
        <color theme="1"/>
        <rFont val="Arial"/>
        <family val="2"/>
      </rPr>
      <t>- 2022</t>
    </r>
  </si>
  <si>
    <r>
      <rPr>
        <b/>
        <sz val="10"/>
        <color rgb="FFFFFFFF"/>
        <rFont val="Arial"/>
      </rPr>
      <t>Operations in Water-Stressed</t>
    </r>
    <r>
      <rPr>
        <b/>
        <vertAlign val="superscript"/>
        <sz val="10"/>
        <color rgb="FFFFFFFF"/>
        <rFont val="Arial"/>
      </rPr>
      <t>(2)</t>
    </r>
    <r>
      <rPr>
        <b/>
        <sz val="10"/>
        <color rgb="FFFFFFFF"/>
        <rFont val="Arial"/>
      </rPr>
      <t xml:space="preserve"> Areas (Carmen de Andacollo, Quebrada Blanca operations)</t>
    </r>
  </si>
  <si>
    <r>
      <t>Site-Level Water Withdrawal by Quality and Source (ML)</t>
    </r>
    <r>
      <rPr>
        <b/>
        <vertAlign val="superscript"/>
        <sz val="11"/>
        <color theme="1"/>
        <rFont val="Arial"/>
        <family val="2"/>
      </rPr>
      <t>(1),(2)</t>
    </r>
    <r>
      <rPr>
        <b/>
        <sz val="11"/>
        <color theme="1"/>
        <rFont val="Arial"/>
        <family val="2"/>
      </rPr>
      <t xml:space="preserve"> - 2022</t>
    </r>
  </si>
  <si>
    <t xml:space="preserve">Site-Level Water Discharge by Treatment Type (ML) - 2022 </t>
  </si>
  <si>
    <t>(1)   Volume of water discharged without treatment and to a destination other than a third party.</t>
  </si>
  <si>
    <t>(2)   Volume of water discharged to a third party which may then treat it.</t>
  </si>
  <si>
    <t>(3)   The physical removal of suspended solids and floating material. Treated discharge is then sent to a destination other than a third party.</t>
  </si>
  <si>
    <t>(4)   The degradation of organic matter and reduction of solids through biological treatment. Treated discharge is then sent to a destination other than a third party.</t>
  </si>
  <si>
    <t>(5)   Removal of suspended, colloidal and dissolved constituents remaining after secondary treatment. Treated discharge is then sent to a destination other than a third party.</t>
  </si>
  <si>
    <t>(6)   Other treatments not considered primary, secondary, or tertiary. Treated discharge is then sent to a destination other than a third party.</t>
  </si>
  <si>
    <t>(7)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</si>
  <si>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r>
      <t>Site-Level Water Discharge by Quality and Destination (ML)</t>
    </r>
    <r>
      <rPr>
        <b/>
        <vertAlign val="superscript"/>
        <sz val="11"/>
        <color theme="1"/>
        <rFont val="Arial"/>
        <family val="2"/>
      </rPr>
      <t>(1),(2)</t>
    </r>
    <r>
      <rPr>
        <b/>
        <sz val="11"/>
        <color theme="1"/>
        <rFont val="Arial"/>
        <family val="2"/>
      </rPr>
      <t xml:space="preserve"> - 2022</t>
    </r>
  </si>
  <si>
    <r>
      <t>Water Metrics by Quality and Source/Destination (ML)</t>
    </r>
    <r>
      <rPr>
        <b/>
        <vertAlign val="superscript"/>
        <sz val="11"/>
        <color theme="1"/>
        <rFont val="Arial"/>
        <family val="2"/>
      </rPr>
      <t>(1)</t>
    </r>
    <r>
      <rPr>
        <b/>
        <sz val="11"/>
        <color theme="1"/>
        <rFont val="Arial"/>
        <family val="2"/>
      </rPr>
      <t xml:space="preserve"> - 2021</t>
    </r>
  </si>
  <si>
    <t>(2)   Water Stress: Water-stressed areas lack the ability to meet human and ecological demands for fresh water. Water stress components include water availability, quality and accessibility. The proportion of sites in water-stressed areas is 25%. WRI Aqueduct Water Risk Atlas was used to assess water stress.</t>
  </si>
  <si>
    <t>(3)   High-Quality Water: Water that has a high socio-environmental value with multiple beneficial uses (e.g., potable, agricultural, recreational, amenity) and that may require minimal to moderate level of treatment to meet appropriate drinking water standards.</t>
  </si>
  <si>
    <t>(4)   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</si>
  <si>
    <t>Social Performance Data: Contents and Standards</t>
  </si>
  <si>
    <t>Health &amp; Safety</t>
  </si>
  <si>
    <t>Health and Safety Performance - Teck Total (2023 - 2017)</t>
  </si>
  <si>
    <t>GRI 403-9</t>
  </si>
  <si>
    <t>EM-MM-320a.1/EM-CO-320a.1</t>
  </si>
  <si>
    <t>Health and Safety Performance - Teck-Operated (2023 - 2017)</t>
  </si>
  <si>
    <t>High Potential Incident Performance - Teck Total (2023 - 2017)</t>
  </si>
  <si>
    <t>High Potential Incident Performance - Teck-Operated (2023 - 2017)</t>
  </si>
  <si>
    <t>Process Safety Events - Teck-Operated (2023 - 2017)</t>
  </si>
  <si>
    <t>Occupational Diseases Cases (2023 - 2017)</t>
  </si>
  <si>
    <t>GRI 403-10</t>
  </si>
  <si>
    <t>Occupational Disease Cases by Year and Gender (2023 - 2017)</t>
  </si>
  <si>
    <t>Occupational Disease Rate by Year (2023 - 2017)</t>
  </si>
  <si>
    <t>Total working hours - Employees and Contractors (2023 - 2021)</t>
  </si>
  <si>
    <t>Detailed Health and Safety Performance in 2023 - Teck Total</t>
  </si>
  <si>
    <t>Detailed Health and Safety Performance in 2023 - Teck Operated</t>
  </si>
  <si>
    <t>Detailed Health and Safety Performance in 2022 - Teck Total</t>
  </si>
  <si>
    <t>Detailed Health and Safety Performance in 2022 - Teck Operated</t>
  </si>
  <si>
    <t>Detailed Health and Safety Performance in 2021 - Teck Total</t>
  </si>
  <si>
    <t>Detailed Health and Safety Performance in 2021 - Teck Operated</t>
  </si>
  <si>
    <t>Detailed Health and Safety Performance in 2020 - Teck Total</t>
  </si>
  <si>
    <t>Detailed Health and Safety Performance in 2020 - Teck Operated</t>
  </si>
  <si>
    <t>Detailed Health and Safety Performance in 2019 - Teck Total</t>
  </si>
  <si>
    <t>Detailed Health and Safety Performance in 2018 - Teck Total</t>
  </si>
  <si>
    <t>Detailed Health and Safety Performance in 2017 - Teck Total</t>
  </si>
  <si>
    <t>2023 Total Recordable Injury Frequency (by scope)</t>
  </si>
  <si>
    <t>2022 Total Recordable Injury Frequency (by scope)</t>
  </si>
  <si>
    <t>2021 Total Recordable Injury Frequency (by scope)</t>
  </si>
  <si>
    <t>2020 Total Recordable Injury Frequency (by scope)</t>
  </si>
  <si>
    <t>2019 Total Recordable Injury Frequency (by scope)</t>
  </si>
  <si>
    <t>2018 Total Recordable Injury Frequency (by scope)</t>
  </si>
  <si>
    <t>2017 Total Recordable Injury Frequency (by scope)</t>
  </si>
  <si>
    <t>Global Workforce by Age and Gender (2023 - 2018)</t>
  </si>
  <si>
    <t>GRI 405-1</t>
  </si>
  <si>
    <t>Global Workforce by Country and Gender in 2023</t>
  </si>
  <si>
    <t>GRI 2-7</t>
  </si>
  <si>
    <t>EM-MM-000.B</t>
  </si>
  <si>
    <t>Workforce by Employment Level (2023 - 2017)</t>
  </si>
  <si>
    <t>Total Employees by Employment Type (Casual, Temporary and Permanent) and Gender (2023 - 2019)</t>
  </si>
  <si>
    <t>Total Employees by Employment Type (Casual, Temporary and Permanent) and Region (2023 - 2019)</t>
  </si>
  <si>
    <t>Employees by Employment Type (Part-Time and Full-Time) and Gender (2023 - 2019)</t>
  </si>
  <si>
    <t>Percentage of Women in the Workforce (2023 - 2017)</t>
  </si>
  <si>
    <t>Diversity of Governance Bodies (2023 - 2020)</t>
  </si>
  <si>
    <t>GRI 2-9, 405-1</t>
  </si>
  <si>
    <t>New Hires by Age Group, Country and Gender (2023 - 2020)</t>
  </si>
  <si>
    <t>GRI 401-1</t>
  </si>
  <si>
    <t>Open Positions Filled by Internal Candidates (2023 - 2019)</t>
  </si>
  <si>
    <t>Total Employee Turnover (2023 - 2017)</t>
  </si>
  <si>
    <t>Return to Work and Retention Rates After Parental Leave (2023 - 2019)</t>
  </si>
  <si>
    <t>GRI 401-3</t>
  </si>
  <si>
    <t>Investment Spend on Training (2023 - 2017)</t>
  </si>
  <si>
    <t>Average Hours of Training per Employee (2023 - 2017)</t>
  </si>
  <si>
    <t>GRI 404-1</t>
  </si>
  <si>
    <t>Employee Engagement Index</t>
  </si>
  <si>
    <t>Entry Level Wage Compared to Local Minimum Wage (2023 - 2017)</t>
  </si>
  <si>
    <t>GRI 202-1</t>
  </si>
  <si>
    <t>Ratio of Basic Salary and Remuneration (2023 - 2021)</t>
  </si>
  <si>
    <t>GRI 405-2</t>
  </si>
  <si>
    <t>Annual Total Compensation Ratio (2023 - 2022)</t>
  </si>
  <si>
    <t>GRI 2-21</t>
  </si>
  <si>
    <t>Total Grievances Received through Feedback Mechanisms by Topic Category (2023 - 2017)</t>
  </si>
  <si>
    <t>GRI 14.10.4</t>
  </si>
  <si>
    <t>Significant Disputes (2023 - 2017)</t>
  </si>
  <si>
    <t>GRI G4 MM6</t>
  </si>
  <si>
    <t>Company-wide Procurement Spend on Suppliers Who Self-Identified as Indigenous (2023 - 2017)</t>
  </si>
  <si>
    <t>Community Investment Focused on Indigenous Peoples (2023 - 2017)</t>
  </si>
  <si>
    <t>Number of Active Indigenous (2023 - 2017)</t>
  </si>
  <si>
    <t>GRI G4 MM5</t>
  </si>
  <si>
    <t>Percentage of Reserves In or Near Indigenous Land - 2023</t>
  </si>
  <si>
    <t>EM-MM-210a.2/EM-CO-210a.1</t>
  </si>
  <si>
    <t>Active Agreements with Indigenous Peoples - As of 2023</t>
  </si>
  <si>
    <t xml:space="preserve"> </t>
  </si>
  <si>
    <r>
      <t>Health and Safety Performance - Teck Total</t>
    </r>
    <r>
      <rPr>
        <b/>
        <vertAlign val="superscript"/>
        <sz val="11"/>
        <color rgb="FF000000"/>
        <rFont val="Arial"/>
        <family val="2"/>
      </rPr>
      <t>(1),(2),(3),(4),(5),(6),(7),(8)</t>
    </r>
  </si>
  <si>
    <t>Total Recordable Injury Frequency</t>
  </si>
  <si>
    <t>Lost-Time Injuries</t>
  </si>
  <si>
    <r>
      <t>114</t>
    </r>
    <r>
      <rPr>
        <vertAlign val="superscript"/>
        <sz val="10"/>
        <color theme="1"/>
        <rFont val="Arial"/>
        <family val="2"/>
      </rPr>
      <t>(9)</t>
    </r>
  </si>
  <si>
    <t>Lost-Time Injury Frequency</t>
  </si>
  <si>
    <t>Disabling Injury Frequency</t>
  </si>
  <si>
    <t>Lost-Time Disabling Injury Frequency</t>
  </si>
  <si>
    <r>
      <t>0.39</t>
    </r>
    <r>
      <rPr>
        <vertAlign val="superscript"/>
        <sz val="10"/>
        <color theme="1"/>
        <rFont val="Arial"/>
        <family val="2"/>
      </rPr>
      <t>(9)</t>
    </r>
  </si>
  <si>
    <t>Lost-Time Injury Severity</t>
  </si>
  <si>
    <r>
      <t>31.7</t>
    </r>
    <r>
      <rPr>
        <vertAlign val="superscript"/>
        <sz val="10"/>
        <color theme="1"/>
        <rFont val="Arial"/>
        <family val="2"/>
      </rPr>
      <t>(9)</t>
    </r>
  </si>
  <si>
    <t>Number of Fatalities</t>
  </si>
  <si>
    <r>
      <t>1.2</t>
    </r>
    <r>
      <rPr>
        <vertAlign val="superscript"/>
        <sz val="10"/>
        <color theme="1"/>
        <rFont val="Arial"/>
        <family val="2"/>
      </rPr>
      <t>(10)</t>
    </r>
  </si>
  <si>
    <r>
      <t>0.4</t>
    </r>
    <r>
      <rPr>
        <vertAlign val="superscript"/>
        <sz val="10"/>
        <color rgb="FF000000"/>
        <rFont val="Arial"/>
        <family val="2"/>
      </rPr>
      <t>(11)</t>
    </r>
  </si>
  <si>
    <r>
      <t>1.2</t>
    </r>
    <r>
      <rPr>
        <vertAlign val="superscript"/>
        <sz val="10"/>
        <color rgb="FF000000"/>
        <rFont val="Arial"/>
        <family val="2"/>
      </rPr>
      <t>(11)</t>
    </r>
  </si>
  <si>
    <t>Fatality Rate</t>
  </si>
  <si>
    <t>0.002 </t>
  </si>
  <si>
    <t xml:space="preserve">(1)   Safety statistics include both employees and contractors at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(Coal) (100% interest) and NuevaUnión (50% interest). We define incidents according to the requirements of the U.S. Department of Labor’s Mine Safety and Health Administration. Severity is calculated as the number of days missed due to Lost-Time Injuries per 200,000 hours worked.  </t>
  </si>
  <si>
    <t xml:space="preserve">(2) Increase in severity in 2023 is in part a consequence of having no fatalities in 2022 versus one fatality in 2023. Each fatality results in counting 6,000 lost days. </t>
  </si>
  <si>
    <t>(3)   A Lost-Time Injury is an occupational injury that results in loss of one or more days beyond the initial day of the injury from the employee's scheduled work beyond the date of injury.</t>
  </si>
  <si>
    <t>(4)   A Disabling Injury is a work-related injury that, by orders of a qualified practitioner, designates a person, although at work, unable to perform their full range of regular work duties on the next scheduled work shift after the day of the injury.</t>
  </si>
  <si>
    <t xml:space="preserve">(5)   A fatality is defined as a work-related injury that results in the loss of life. This does not include deaths from occupational disease or illness. </t>
  </si>
  <si>
    <t xml:space="preserve">(6)   Frequency indicators in this table are calculated by the number of events in the period multiplied by 200,000 and divided by the number of exposure hours in the period, which refers to the total number of actual hours worked by employees/contractors at a site where one or more employees/contractors are working or are present as a condition of their employment and are carrying out activities related to their employment duties. Hours of exposure may be calculated differently from site to site; for example, time sheets, estimations and data from human resources are inputs into the total number of exposure hours. </t>
  </si>
  <si>
    <t>(7)   In 2021, health and safety definitions used in our Chilean sites were refined to match Teck’s global definitions, which are aligned to the Mine Safety and Health Administration (MSHA). Accordingly, the results may not be comparable to previous years’ reporting.</t>
  </si>
  <si>
    <t>(8)   GRI 403-9: Work-related injuries; SASB EM-MM-320a.1/EM-CO-320a.1: (1) MSHA all-incidence rate, (2) fatality rate, (3) near miss frequency rate (NMFR) and (4) average hours of health, safety, and emergency response training for (a) full-time employees and (b) contract employees.</t>
  </si>
  <si>
    <t xml:space="preserve">(9)   Non-material adjustments have been applied to 2021 Lost-Time Injury metrics to reflect historical accuracy.   </t>
  </si>
  <si>
    <t>(10)  In 2021, there was a fatality at our Red Dog Operations. See our 2021 Sustainability Report for more details. There was an additional fatality at the Antamina mine in 2021 which is operated by BHP and Glencore. See their sustainability report for further information.</t>
  </si>
  <si>
    <t>(11)  In 2020 and 2019, there were fatalities at Fort Hills oil sands mine, which is operated by Suncor. See their sustainability reports for further information.</t>
  </si>
  <si>
    <r>
      <t>Health and Safety Performance - Teck-Operated</t>
    </r>
    <r>
      <rPr>
        <b/>
        <vertAlign val="superscript"/>
        <sz val="11"/>
        <color rgb="FF000000"/>
        <rFont val="Arial"/>
        <family val="2"/>
      </rPr>
      <t>(1),(2),(3),(4),(5),(6),(7),(8)</t>
    </r>
  </si>
  <si>
    <r>
      <t>31.95</t>
    </r>
    <r>
      <rPr>
        <vertAlign val="superscript"/>
        <sz val="10"/>
        <color theme="1"/>
        <rFont val="Arial"/>
        <family val="2"/>
      </rPr>
      <t>(9)</t>
    </r>
  </si>
  <si>
    <t>1 </t>
  </si>
  <si>
    <t>0.003 </t>
  </si>
  <si>
    <t>NR</t>
  </si>
  <si>
    <t xml:space="preserve">(1)   Safety statistics include both employees and contractors at all of our locations in which Teck holds majority ownership and directly manages (operations, projects, closed properties, exploration sites and offices). For sites where Teck owns more than 50%, safety statistics are weighted 100%. We define incidents according to the requirements of the U.S. Department of Labor’s Mine Safety and Health Administration. Severity is calculated as the number of days missed due to Lost-Time Injuries per 200,000 hours worked. </t>
  </si>
  <si>
    <t xml:space="preserve">(7)   In 2021, there was a transition period to align our Chilean sites to Teck’s global definitions. Accordingly, QB2 2022 results are not comparable to previous reporting years.  </t>
  </si>
  <si>
    <t>(8)   GRI 403-9: Work-related injuries, SASB EM-MM-320a.1/EM-CO-320a.1: (1) MSHA all-incidence rate, (2) fatality rate, (3) near miss frequency rate (NMFR) and (4) average hours of health, safety, and emergency response training for (a) full-time employees and (b) contract employees.</t>
  </si>
  <si>
    <r>
      <t>High Potential Incident Performance - Teck Total</t>
    </r>
    <r>
      <rPr>
        <b/>
        <vertAlign val="superscript"/>
        <sz val="11"/>
        <color rgb="FF000000"/>
        <rFont val="Arial"/>
        <family val="2"/>
      </rPr>
      <t xml:space="preserve">(1),(2),(3),(4) </t>
    </r>
  </si>
  <si>
    <t>High-Potential Incident Frequency</t>
  </si>
  <si>
    <t>0.09 </t>
  </si>
  <si>
    <t>Serious High-Potential Incident Frequency</t>
  </si>
  <si>
    <t>0.03 </t>
  </si>
  <si>
    <t>Potentially Fatal Occurrence Frequency</t>
  </si>
  <si>
    <t>0.01 </t>
  </si>
  <si>
    <r>
      <t>0.13</t>
    </r>
    <r>
      <rPr>
        <sz val="10"/>
        <rFont val="Arial"/>
        <charset val="1"/>
      </rPr>
      <t> </t>
    </r>
  </si>
  <si>
    <t>(1)   Frequency indicators are calculated by the number of events in the period multiplied by 200,000 and divided by the number of exposure hours in the period, which refers to the total number of actual hours worked by employees/contractors at a site where one or more employees/contractors are working or are present as a condition of their employment and are carrying out activities related to their employment duties.</t>
  </si>
  <si>
    <t xml:space="preserve">(3)   Safety statistics include both employees and contractors at all of our locations (operations, projects, closed properties, exploration sites and offices). For Teck partnership sites, safety statistics are weighted in accordance with Teck’s ownership of the operations and the type of data provided by each operation. The safety statistics weightings applied for Teck partnership sites are: Antamina mine (22.5%), Neptune Bulk Terminals (Coal) (100%) and NuevaUnión (50%). </t>
  </si>
  <si>
    <t>(4)   SASB EM-MM-320a.1/EM-CO-320a.1: (1) MSHA all-incidence rate, (2) fatality rate, (3) near miss frequency rate (NMFR) and (4) average hours of health, safety, and emergency response training for (a) full-time employees and (b) contract employees.</t>
  </si>
  <si>
    <r>
      <t>High Potential Incident Performance - Teck-Operated</t>
    </r>
    <r>
      <rPr>
        <b/>
        <vertAlign val="superscript"/>
        <sz val="11"/>
        <color rgb="FF000000"/>
        <rFont val="Arial"/>
        <family val="2"/>
      </rPr>
      <t xml:space="preserve">(1),(2),(3),(4) </t>
    </r>
  </si>
  <si>
    <t>0.04 </t>
  </si>
  <si>
    <r>
      <t>0.14</t>
    </r>
    <r>
      <rPr>
        <sz val="10"/>
        <rFont val="Arial"/>
        <charset val="1"/>
      </rPr>
      <t> </t>
    </r>
  </si>
  <si>
    <t>(3)   Safety statistics include both employees and contractors at all of our locations in which Teck holds majority ownership and directly manages (operations, projects, closed properties, exploration sites and offices). For sites where Teck owns more than 50%, safety statistics are weighted 100%.</t>
  </si>
  <si>
    <r>
      <t>Process Safety Events - Teck-Operated</t>
    </r>
    <r>
      <rPr>
        <b/>
        <vertAlign val="superscript"/>
        <sz val="11"/>
        <color rgb="FF000000"/>
        <rFont val="Arial"/>
        <family val="2"/>
      </rPr>
      <t xml:space="preserve">(1),(2) </t>
    </r>
  </si>
  <si>
    <t>Processs Related HPIs</t>
  </si>
  <si>
    <t>Frequency per 1,000,000 hours</t>
  </si>
  <si>
    <t xml:space="preserve">(1)   Teck-operated data covers all operations in which Teck holds majority ownership and directly manages. </t>
  </si>
  <si>
    <t>(2)   SASB EM-MM-320a.1/EM-CO-320a.1: (1) MSHA all-incidence rate, (2) fatality rate, (3) near miss frequency rate (NMFR) and (4) average hours of health, safety, and emergency response training for (a) full-time employees and (b) contract employees.</t>
  </si>
  <si>
    <r>
      <t>Occupational Diseases Cases</t>
    </r>
    <r>
      <rPr>
        <b/>
        <vertAlign val="superscript"/>
        <sz val="11"/>
        <color rgb="FF000000"/>
        <rFont val="Arial"/>
        <family val="2"/>
      </rPr>
      <t>(1),(2),(3)</t>
    </r>
  </si>
  <si>
    <t>Disease Category</t>
  </si>
  <si>
    <t>Respiratory Disorders</t>
  </si>
  <si>
    <r>
      <t>Hearing Loss</t>
    </r>
    <r>
      <rPr>
        <vertAlign val="superscript"/>
        <sz val="10"/>
        <rFont val="Arial"/>
        <family val="2"/>
      </rPr>
      <t>(4)</t>
    </r>
  </si>
  <si>
    <t>3 </t>
  </si>
  <si>
    <t>Musculoskeletal Disorders</t>
  </si>
  <si>
    <t>12 </t>
  </si>
  <si>
    <t>Cancer</t>
  </si>
  <si>
    <t>Other Medical Disorders</t>
  </si>
  <si>
    <r>
      <t>10</t>
    </r>
    <r>
      <rPr>
        <vertAlign val="superscript"/>
        <sz val="10"/>
        <color rgb="FF000000"/>
        <rFont val="Arial"/>
        <family val="2"/>
      </rPr>
      <t>(5)</t>
    </r>
  </si>
  <si>
    <r>
      <t>27</t>
    </r>
    <r>
      <rPr>
        <sz val="10"/>
        <rFont val="Arial"/>
        <charset val="1"/>
      </rPr>
      <t> </t>
    </r>
  </si>
  <si>
    <r>
      <t xml:space="preserve">(1)  </t>
    </r>
    <r>
      <rPr>
        <sz val="7"/>
        <color theme="1"/>
        <rFont val="Times New Roman"/>
        <family val="1"/>
      </rPr>
      <t> </t>
    </r>
    <r>
      <rPr>
        <sz val="8"/>
        <color theme="1"/>
        <rFont val="Arial"/>
        <family val="2"/>
      </rPr>
      <t xml:space="preserve">Occupational disease data is collected from insurance providers such as WorkSafeBC; global exploration sites or marketing offices are not included. </t>
    </r>
  </si>
  <si>
    <t>(2)   Occupational diseases are defined as an adverse, generally chronic and irreversible health effect associated with overexposure to chemical, physical or biological agents in the workplace (e.g., silicosis, bladder cancer, berylliosis, metal fume fever, asthma).</t>
  </si>
  <si>
    <t>(3)   Workers’ compensation claims data is for accepted claims over the past four years and is for employees only; contractor data is not included.</t>
  </si>
  <si>
    <t>(4)   The reporting for hearing loss may be under-reported, due to limited data availability.</t>
  </si>
  <si>
    <t xml:space="preserve">(5)   Other medical disorders in 2023 comprised mostly mental health-related disorders. </t>
  </si>
  <si>
    <t>(6)   GRI 403-10: Work-related ill health; SASB EM-MM-320a.1/EM-CO-320a.1: (1) MSHA all-incidence rate, (2) fatality rate, (3) near miss frequency rate (NMFR) and (4) average hours of health, safety, and emergency response training for (a) full-time employees and (b) contract employees.</t>
  </si>
  <si>
    <r>
      <t>Occupational Disease Cases by Year and Gender</t>
    </r>
    <r>
      <rPr>
        <b/>
        <vertAlign val="superscript"/>
        <sz val="11"/>
        <color rgb="FF000000"/>
        <rFont val="Arial"/>
        <family val="2"/>
      </rPr>
      <t xml:space="preserve">(1),(2),(3),(4),(5) </t>
    </r>
  </si>
  <si>
    <t>Women</t>
  </si>
  <si>
    <t>Men</t>
  </si>
  <si>
    <r>
      <t xml:space="preserve">(2)  </t>
    </r>
    <r>
      <rPr>
        <sz val="7"/>
        <color theme="1"/>
        <rFont val="Times New Roman"/>
        <family val="1"/>
      </rPr>
      <t> </t>
    </r>
    <r>
      <rPr>
        <sz val="8"/>
        <color theme="1"/>
        <rFont val="Arial"/>
        <family val="2"/>
      </rPr>
      <t>Occupational diseases are defined as an adverse, generally chronic and irreversible health effect associated with overexposure to chemical, physical or biological agents in the workplace (e.g., silicosis, bladder cancer, berylliosis, metal fume fever, asthma).</t>
    </r>
  </si>
  <si>
    <t xml:space="preserve">(5)   GRI 403-10: Work-related ill health. </t>
  </si>
  <si>
    <r>
      <t>Occupational Disease Rate by Year</t>
    </r>
    <r>
      <rPr>
        <b/>
        <vertAlign val="superscript"/>
        <sz val="11"/>
        <color rgb="FF000000"/>
        <rFont val="Arial"/>
        <family val="2"/>
      </rPr>
      <t>(1),(2),(3),(4)</t>
    </r>
  </si>
  <si>
    <r>
      <t>2018</t>
    </r>
    <r>
      <rPr>
        <b/>
        <vertAlign val="superscript"/>
        <sz val="10"/>
        <color theme="0"/>
        <rFont val="Arial"/>
        <family val="2"/>
      </rPr>
      <t>(5)</t>
    </r>
  </si>
  <si>
    <r>
      <t>2017</t>
    </r>
    <r>
      <rPr>
        <b/>
        <vertAlign val="superscript"/>
        <sz val="10"/>
        <color theme="0"/>
        <rFont val="Arial"/>
        <family val="2"/>
      </rPr>
      <t>(5)</t>
    </r>
  </si>
  <si>
    <t>Total Occupational Disease Rate (per 200,000 hours)</t>
  </si>
  <si>
    <t>Total Occupational Disease Rate (per 1,000,000 hours)</t>
  </si>
  <si>
    <t xml:space="preserve">(1)   Occupational disease data is collected from insurance providers such as WorkSafeBC; global exploration sites or marketing offices are not included. </t>
  </si>
  <si>
    <t>(5)   SASB EM-MM-320a.1/EM-CO-320a.1: (1) MSHA all-incidence rate, (2) fatality rate, (3) near miss frequency rate (NMFR) and (4) average hours of health, safety, and emergency response training for (a) full-time employees and (b) contract employees.</t>
  </si>
  <si>
    <t>Total Working Hours - Employees and Contractors</t>
  </si>
  <si>
    <t>Employees</t>
  </si>
  <si>
    <t>Contractors</t>
  </si>
  <si>
    <r>
      <t>Detailed Health and Safety Performance in 2023 - Teck Total</t>
    </r>
    <r>
      <rPr>
        <b/>
        <vertAlign val="superscript"/>
        <sz val="11"/>
        <color rgb="FF000000"/>
        <rFont val="Arial"/>
        <family val="2"/>
      </rPr>
      <t>(1),(2)</t>
    </r>
  </si>
  <si>
    <t>Combined</t>
  </si>
  <si>
    <t>Lost Time Injury Frequency</t>
  </si>
  <si>
    <t>Lost Time Disabling Injury Frequency</t>
  </si>
  <si>
    <t>Medical Aid Frequency</t>
  </si>
  <si>
    <t>Lost Time Injury Severity</t>
  </si>
  <si>
    <t>Disabling Injury Severity</t>
  </si>
  <si>
    <t>(2)   GRI 403-9: Work-related injuries; SASB EM-MM-320a.1/EM-CO-320a.1: (1) MSHA all-incidence rate, (2) fatality rate, (3) near miss frequency rate (NMFR) and (4) average hours of health, safety, and emergency response training for (a) full-time employees and (b) contract employees.</t>
  </si>
  <si>
    <r>
      <t>Detailed Health and Safety Performance in 2023 - Teck Operated</t>
    </r>
    <r>
      <rPr>
        <b/>
        <vertAlign val="superscript"/>
        <sz val="11"/>
        <color rgb="FF000000"/>
        <rFont val="Arial"/>
        <family val="2"/>
      </rPr>
      <t>(1),(2)</t>
    </r>
  </si>
  <si>
    <t>(1)   Safety statistics in this table covers all of our locations in which Teck holds majority ownership and directly manages (operations, projects, closed properties, exploration sites and offices). For sites where Teck owns more than 50%, safety statistics are weighted 100%.</t>
  </si>
  <si>
    <r>
      <t>Detailed Health and Safety Performance in 2022 - Teck Total</t>
    </r>
    <r>
      <rPr>
        <b/>
        <vertAlign val="superscript"/>
        <sz val="11"/>
        <color rgb="FF000000"/>
        <rFont val="Arial"/>
        <family val="2"/>
      </rPr>
      <t>(1),(2)</t>
    </r>
  </si>
  <si>
    <r>
      <t>Detailed Health and Safety Performance in 2022 - Teck Operated</t>
    </r>
    <r>
      <rPr>
        <b/>
        <vertAlign val="superscript"/>
        <sz val="11"/>
        <color rgb="FF000000"/>
        <rFont val="Arial"/>
        <family val="2"/>
      </rPr>
      <t>(1),(2)</t>
    </r>
  </si>
  <si>
    <r>
      <t>Detailed Health and Safety Performance in 2021 - Teck Total</t>
    </r>
    <r>
      <rPr>
        <b/>
        <vertAlign val="superscript"/>
        <sz val="11"/>
        <color rgb="FF000000"/>
        <rFont val="Arial"/>
        <family val="2"/>
      </rPr>
      <t>(1),(2)</t>
    </r>
  </si>
  <si>
    <t>(1)   Safety statistics in this table cover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(Coal) (100% interest), and NuevaUnión (50% interest).</t>
  </si>
  <si>
    <r>
      <t>Detailed Health and Safety Performance in 2021 - Teck Operated</t>
    </r>
    <r>
      <rPr>
        <b/>
        <vertAlign val="superscript"/>
        <sz val="11"/>
        <color rgb="FF000000"/>
        <rFont val="Arial"/>
        <family val="2"/>
      </rPr>
      <t>(1),(2)</t>
    </r>
  </si>
  <si>
    <r>
      <t>Detailed Health and Safety Performance in 2020 - Teck Total</t>
    </r>
    <r>
      <rPr>
        <b/>
        <vertAlign val="superscript"/>
        <sz val="11"/>
        <color rgb="FF000000"/>
        <rFont val="Arial"/>
        <family val="2"/>
      </rPr>
      <t>(1),(2)</t>
    </r>
  </si>
  <si>
    <r>
      <t>Detailed Health and Safety Performance in 2020 - Teck Operated</t>
    </r>
    <r>
      <rPr>
        <b/>
        <vertAlign val="superscript"/>
        <sz val="11"/>
        <color rgb="FF000000"/>
        <rFont val="Arial"/>
        <family val="2"/>
      </rPr>
      <t>(1),(2)</t>
    </r>
  </si>
  <si>
    <r>
      <t>Detailed Health and Safety Performance in 2019 - Teck Total</t>
    </r>
    <r>
      <rPr>
        <b/>
        <vertAlign val="superscript"/>
        <sz val="11"/>
        <color rgb="FF000000"/>
        <rFont val="Arial"/>
        <family val="2"/>
      </rPr>
      <t>(1),(2)</t>
    </r>
  </si>
  <si>
    <r>
      <t>Detailed Health and Safety Performance in 2018 - Teck Total</t>
    </r>
    <r>
      <rPr>
        <b/>
        <vertAlign val="superscript"/>
        <sz val="11"/>
        <color rgb="FF000000"/>
        <rFont val="Arial"/>
        <family val="2"/>
      </rPr>
      <t>(1),(2)</t>
    </r>
  </si>
  <si>
    <t xml:space="preserve">(2)   GRI 403-9: Work-related injuries; SASB EM-MM-320a.1/EM-CO-320a.1: (1) MSHA all-incidence rate, (2) fatality rate, (3) near miss frequency rate (NMFR) and (4) average hours of health, safety, and emergency response training for (a) full-time employees and (b) contract employees. </t>
  </si>
  <si>
    <r>
      <t>Detailed Health and Safety Performance in 2017 - Teck Total</t>
    </r>
    <r>
      <rPr>
        <b/>
        <vertAlign val="superscript"/>
        <sz val="11"/>
        <color rgb="FF000000"/>
        <rFont val="Arial"/>
        <family val="2"/>
      </rPr>
      <t>(1),(2)</t>
    </r>
  </si>
  <si>
    <r>
      <t>2023 Total Recordable Injury Frequency (by scope)</t>
    </r>
    <r>
      <rPr>
        <b/>
        <vertAlign val="superscript"/>
        <sz val="11"/>
        <color rgb="FF000000"/>
        <rFont val="Arial"/>
        <family val="2"/>
      </rPr>
      <t>(1)</t>
    </r>
  </si>
  <si>
    <r>
      <t>Teck Operated</t>
    </r>
    <r>
      <rPr>
        <b/>
        <vertAlign val="superscript"/>
        <sz val="10"/>
        <color theme="0"/>
        <rFont val="Arial"/>
        <family val="2"/>
      </rPr>
      <t>(2)</t>
    </r>
  </si>
  <si>
    <r>
      <t>Teck Total</t>
    </r>
    <r>
      <rPr>
        <b/>
        <vertAlign val="superscript"/>
        <sz val="10"/>
        <color theme="0"/>
        <rFont val="Arial"/>
        <family val="2"/>
      </rPr>
      <t>(3)</t>
    </r>
  </si>
  <si>
    <t>Total Recordable Injury Frequency (per 200,000 hours)</t>
  </si>
  <si>
    <t>Total Recordable Injury Frequency (per 1,000,000 hours)</t>
  </si>
  <si>
    <r>
      <t>2022 Total Recordable Injury Frequency (by scope)</t>
    </r>
    <r>
      <rPr>
        <b/>
        <vertAlign val="superscript"/>
        <sz val="11"/>
        <color rgb="FF000000"/>
        <rFont val="Arial"/>
        <family val="2"/>
      </rPr>
      <t>(1)</t>
    </r>
  </si>
  <si>
    <r>
      <t>2021 Total Recordable Injury Frequency (by scope)</t>
    </r>
    <r>
      <rPr>
        <b/>
        <vertAlign val="superscript"/>
        <sz val="11"/>
        <color rgb="FF000000"/>
        <rFont val="Arial"/>
        <family val="2"/>
      </rPr>
      <t>(1)</t>
    </r>
  </si>
  <si>
    <r>
      <t>2020 Total Recordable Injury Frequency (by scope)</t>
    </r>
    <r>
      <rPr>
        <b/>
        <vertAlign val="superscript"/>
        <sz val="11"/>
        <color rgb="FF000000"/>
        <rFont val="Arial"/>
        <family val="2"/>
      </rPr>
      <t>(1)</t>
    </r>
  </si>
  <si>
    <r>
      <t>2019 Total Recordable Injury Frequency (by scope)</t>
    </r>
    <r>
      <rPr>
        <b/>
        <vertAlign val="superscript"/>
        <sz val="11"/>
        <color rgb="FF000000"/>
        <rFont val="Arial"/>
        <family val="2"/>
      </rPr>
      <t>(1)</t>
    </r>
  </si>
  <si>
    <r>
      <t>2018 Total Recordable Injury Frequency (by scope)</t>
    </r>
    <r>
      <rPr>
        <b/>
        <vertAlign val="superscript"/>
        <sz val="11"/>
        <color rgb="FF000000"/>
        <rFont val="Arial"/>
        <family val="2"/>
      </rPr>
      <t>(1)</t>
    </r>
  </si>
  <si>
    <r>
      <t>2017 Total Recordable Injury Frequency (by scope)</t>
    </r>
    <r>
      <rPr>
        <b/>
        <vertAlign val="superscript"/>
        <sz val="11"/>
        <color rgb="FF000000"/>
        <rFont val="Arial"/>
        <family val="2"/>
      </rPr>
      <t>(1)</t>
    </r>
    <r>
      <rPr>
        <b/>
        <sz val="11"/>
        <color rgb="FF000000"/>
        <rFont val="Arial"/>
        <family val="2"/>
      </rPr>
      <t xml:space="preserve"> </t>
    </r>
  </si>
  <si>
    <t>(1)   GRI 403-9: Work-related injuries; SASB EM-MM-320a.1/EM-CO-320a.1: (1) MSHA all-incidence rate, (2) fatality rate, (3) near miss frequency rate (NMFR) and (4) average hours of health, safety, and emergency response training for (a) full-time employees and (b) contract employees.</t>
  </si>
  <si>
    <t>(2)   Teck operated data covers all operations in which Teck holds majority ownership and directly manages.</t>
  </si>
  <si>
    <t>(3)   Teck total data covers operations that are included in 'Teck Operated' as well as our percentage ownership in operations in which we have a minority ownership and do not directly manage.</t>
  </si>
  <si>
    <r>
      <rPr>
        <b/>
        <sz val="14"/>
        <color rgb="FF000F7B"/>
        <rFont val="Arial"/>
      </rPr>
      <t>Workforce Demographic</t>
    </r>
    <r>
      <rPr>
        <b/>
        <vertAlign val="superscript"/>
        <sz val="12"/>
        <color rgb="FF000F7B"/>
        <rFont val="Arial"/>
      </rPr>
      <t>(1),(2),(3),(4)</t>
    </r>
  </si>
  <si>
    <t>Footnotes: Workforce Demographic</t>
  </si>
  <si>
    <t>(1)    Historical human resources-related data may have been restated due to continual enhancement of human resource reporting systems to improve data integrity and the implementation of standard definitions.</t>
  </si>
  <si>
    <t xml:space="preserve">(2)   Workforce data is based on information as of December 31 of each year unless otherwise stated. </t>
  </si>
  <si>
    <t>(3)   Workforce data includes regular, casual and fixed-term employees unless otherwise stated.</t>
  </si>
  <si>
    <t>(4)   Information related to gender is based on self-declaration.</t>
  </si>
  <si>
    <r>
      <t>Global Workforce by Age and Gender</t>
    </r>
    <r>
      <rPr>
        <b/>
        <vertAlign val="superscript"/>
        <sz val="11"/>
        <rFont val="Arial"/>
        <family val="2"/>
      </rPr>
      <t xml:space="preserve">(1) </t>
    </r>
  </si>
  <si>
    <t xml:space="preserve">
Age</t>
  </si>
  <si>
    <r>
      <t>Non-Binary and Other Genders</t>
    </r>
    <r>
      <rPr>
        <sz val="10"/>
        <color rgb="FF000000"/>
        <rFont val="Arial"/>
        <charset val="1"/>
      </rPr>
      <t> </t>
    </r>
  </si>
  <si>
    <t>Not Specified</t>
  </si>
  <si>
    <t>Undeclared</t>
  </si>
  <si>
    <t>0 - 24</t>
  </si>
  <si>
    <t>25 - 34</t>
  </si>
  <si>
    <t>35 - 44</t>
  </si>
  <si>
    <t>45 - 54</t>
  </si>
  <si>
    <t>55 - 64</t>
  </si>
  <si>
    <t>65 and over</t>
  </si>
  <si>
    <t xml:space="preserve">(1)   GRI 405-1: Diversity of governance bodies and employees. </t>
  </si>
  <si>
    <r>
      <t>Global Workforce by Country and Gender in 2023</t>
    </r>
    <r>
      <rPr>
        <b/>
        <vertAlign val="superscript"/>
        <sz val="11"/>
        <color theme="1"/>
        <rFont val="Arial"/>
        <family val="2"/>
      </rPr>
      <t>(1),(2)</t>
    </r>
  </si>
  <si>
    <t>Country</t>
  </si>
  <si>
    <t>Non-Binary and Other Genders </t>
  </si>
  <si>
    <t>Namibia</t>
  </si>
  <si>
    <t> 1</t>
  </si>
  <si>
    <t>China</t>
  </si>
  <si>
    <t>Japan</t>
  </si>
  <si>
    <t>Türkiye</t>
  </si>
  <si>
    <t>Ireland</t>
  </si>
  <si>
    <t>Mexico</t>
  </si>
  <si>
    <t>United States</t>
  </si>
  <si>
    <t>Peru</t>
  </si>
  <si>
    <t>UK</t>
  </si>
  <si>
    <t xml:space="preserve">(1)   GRI 2-7: Employees; SASB EM-MM-000.B: Total number of employees, percentage contractors. </t>
  </si>
  <si>
    <t>Workforce by Employment Level</t>
  </si>
  <si>
    <t>Category</t>
  </si>
  <si>
    <t>Executive &amp; Senior Management</t>
  </si>
  <si>
    <t>144 </t>
  </si>
  <si>
    <t>Management</t>
  </si>
  <si>
    <t>1,032 </t>
  </si>
  <si>
    <t>Professional</t>
  </si>
  <si>
    <t>2,429 </t>
  </si>
  <si>
    <t>Professional Support</t>
  </si>
  <si>
    <t>1,682 </t>
  </si>
  <si>
    <t>Administration</t>
  </si>
  <si>
    <t>439 </t>
  </si>
  <si>
    <t>Operations</t>
  </si>
  <si>
    <t>7,428 </t>
  </si>
  <si>
    <r>
      <t>13,154</t>
    </r>
    <r>
      <rPr>
        <sz val="10"/>
        <color rgb="FF000000"/>
        <rFont val="Arial"/>
        <charset val="1"/>
      </rPr>
      <t> </t>
    </r>
  </si>
  <si>
    <r>
      <t>Total Employees by Employment Type (Casual, Temporary and Permanent) and Gender</t>
    </r>
    <r>
      <rPr>
        <b/>
        <vertAlign val="superscript"/>
        <sz val="11"/>
        <rFont val="Arial"/>
        <family val="2"/>
      </rPr>
      <t xml:space="preserve">(1) </t>
    </r>
  </si>
  <si>
    <t>Casual</t>
  </si>
  <si>
    <t>Temporary</t>
  </si>
  <si>
    <t>Permanent</t>
  </si>
  <si>
    <t xml:space="preserve">(1)   GRI 2-7: Employees. </t>
  </si>
  <si>
    <r>
      <t>Total Employees by Employment Type (Casual, Temporary and Permanent) and Region</t>
    </r>
    <r>
      <rPr>
        <b/>
        <vertAlign val="superscript"/>
        <sz val="11"/>
        <rFont val="Arial"/>
        <family val="2"/>
      </rPr>
      <t>(1),(2)</t>
    </r>
    <r>
      <rPr>
        <b/>
        <sz val="11"/>
        <rFont val="Arial"/>
        <family val="2"/>
      </rPr>
      <t xml:space="preserve"> </t>
    </r>
  </si>
  <si>
    <t>Unmapped</t>
  </si>
  <si>
    <t>n/a</t>
  </si>
  <si>
    <t xml:space="preserve">(2)   Temporary represents fixed-term employees. Permanent represents regular employees. Casual employees are not included. </t>
  </si>
  <si>
    <r>
      <t>Employees by Employment Type (Part-Time and Full-Time) and Gender</t>
    </r>
    <r>
      <rPr>
        <b/>
        <vertAlign val="superscript"/>
        <sz val="11"/>
        <rFont val="Arial"/>
        <family val="2"/>
      </rPr>
      <t>(1),(2)</t>
    </r>
  </si>
  <si>
    <t>2023</t>
  </si>
  <si>
    <t>2022</t>
  </si>
  <si>
    <t>Part-Time</t>
  </si>
  <si>
    <t>Full-Time</t>
  </si>
  <si>
    <t xml:space="preserve">(1)   Includes regular employees only. </t>
  </si>
  <si>
    <r>
      <t>Percentage of Women in the Workforce</t>
    </r>
    <r>
      <rPr>
        <b/>
        <vertAlign val="superscript"/>
        <sz val="11"/>
        <color theme="1"/>
        <rFont val="Arial"/>
        <family val="2"/>
      </rPr>
      <t>(1)</t>
    </r>
  </si>
  <si>
    <t>Total Workforce</t>
  </si>
  <si>
    <t>Board of Directors</t>
  </si>
  <si>
    <r>
      <t>Senior Management</t>
    </r>
    <r>
      <rPr>
        <vertAlign val="superscript"/>
        <sz val="10"/>
        <color theme="1"/>
        <rFont val="Arial"/>
        <family val="2"/>
      </rPr>
      <t>(2)</t>
    </r>
  </si>
  <si>
    <t>Management Positions in Revenue-Generating Functions</t>
  </si>
  <si>
    <t>Operational or Technical Positions</t>
  </si>
  <si>
    <t>Of the Operational or Technical Positions, the % in Leadership Positions</t>
  </si>
  <si>
    <t>STEM-Related Positions</t>
  </si>
  <si>
    <t xml:space="preserve">(1)   "n/r" stands for not reported. </t>
  </si>
  <si>
    <t>(2)   Senior management includes officers at Teck other than the Chair and Vice-Chair of the Board.</t>
  </si>
  <si>
    <r>
      <t>Diversity of Governance Bodies</t>
    </r>
    <r>
      <rPr>
        <b/>
        <vertAlign val="superscript"/>
        <sz val="11"/>
        <color theme="1"/>
        <rFont val="Arial"/>
        <family val="2"/>
      </rPr>
      <t>(1)</t>
    </r>
  </si>
  <si>
    <t>Year</t>
  </si>
  <si>
    <t>Gender</t>
  </si>
  <si>
    <r>
      <t>Independent Directors</t>
    </r>
    <r>
      <rPr>
        <b/>
        <vertAlign val="superscript"/>
        <sz val="10"/>
        <color theme="0"/>
        <rFont val="Arial"/>
        <family val="2"/>
      </rPr>
      <t>(2)</t>
    </r>
  </si>
  <si>
    <t>Age</t>
  </si>
  <si>
    <t>Percentage</t>
  </si>
  <si>
    <t>Under 30</t>
  </si>
  <si>
    <t>30 - 50</t>
  </si>
  <si>
    <t>50 and Over</t>
  </si>
  <si>
    <r>
      <t>Visible Minorities</t>
    </r>
    <r>
      <rPr>
        <vertAlign val="superscript"/>
        <sz val="10"/>
        <color rgb="FF000000"/>
        <rFont val="Arial"/>
        <family val="2"/>
      </rPr>
      <t>(3)</t>
    </r>
  </si>
  <si>
    <t>People with Disabilities</t>
  </si>
  <si>
    <t xml:space="preserve">(1)   GRI 2-9: Governance structure and composition; GRI 405-1: Diversity of governance bodies and employees. </t>
  </si>
  <si>
    <t>(2)   Teck’s Board considers directors to be independent if (i) they are not members of management and are free of any interest or any business, family, or other relationship that could reasonably be perceived to interfere with their ability to act with a view to the best interests of Teck, other than interests and relationships arising solely from holdings in Teck; and (ii) they do not have any direct or indirect material relationship as defined in accordance with applicable Canadian securities laws.</t>
  </si>
  <si>
    <t>(3)   Visible Minorities includes members of a visible minorities as that term is defined in the Employment Equity Act (Canada), being persons, other than Aboriginal peoples, who are non-Caucasian in race or non-white in colour.</t>
  </si>
  <si>
    <r>
      <t>Talent Management</t>
    </r>
    <r>
      <rPr>
        <b/>
        <vertAlign val="superscript"/>
        <sz val="12"/>
        <color rgb="FF000F7B"/>
        <rFont val="Arial"/>
        <family val="2"/>
      </rPr>
      <t>(1),(2),(3)</t>
    </r>
  </si>
  <si>
    <t>Footnotes: Talent Management</t>
  </si>
  <si>
    <t>(2)    Workforce data includes regular, casual and fixed-term employees unless otherwise stated.</t>
  </si>
  <si>
    <t>(3)    Information related to gender is based on self-declaration.</t>
  </si>
  <si>
    <r>
      <t>New Hires by Age Group, Country and Gender</t>
    </r>
    <r>
      <rPr>
        <b/>
        <vertAlign val="superscript"/>
        <sz val="11"/>
        <rFont val="Arial"/>
        <family val="2"/>
      </rPr>
      <t>(1),(2)</t>
    </r>
  </si>
  <si>
    <t>Under 30 years</t>
  </si>
  <si>
    <t>30 to 50 years</t>
  </si>
  <si>
    <t>Over 50 Years</t>
  </si>
  <si>
    <t xml:space="preserve">Female </t>
  </si>
  <si>
    <t>236 </t>
  </si>
  <si>
    <t>221 </t>
  </si>
  <si>
    <t>31 </t>
  </si>
  <si>
    <t>488 </t>
  </si>
  <si>
    <t>28 </t>
  </si>
  <si>
    <t>58 </t>
  </si>
  <si>
    <t>4 </t>
  </si>
  <si>
    <t>90 </t>
  </si>
  <si>
    <t>47 </t>
  </si>
  <si>
    <t>40 </t>
  </si>
  <si>
    <t>6 </t>
  </si>
  <si>
    <t>93 </t>
  </si>
  <si>
    <t>0 </t>
  </si>
  <si>
    <t>2 </t>
  </si>
  <si>
    <t>United Kingdom</t>
  </si>
  <si>
    <t>Türkiye </t>
  </si>
  <si>
    <t>Women Total</t>
  </si>
  <si>
    <r>
      <t>317</t>
    </r>
    <r>
      <rPr>
        <sz val="10"/>
        <color rgb="FF000000"/>
        <rFont val="Arial"/>
        <charset val="1"/>
      </rPr>
      <t> </t>
    </r>
  </si>
  <si>
    <r>
      <t>326</t>
    </r>
    <r>
      <rPr>
        <sz val="10"/>
        <color rgb="FF000000"/>
        <rFont val="Arial"/>
        <charset val="1"/>
      </rPr>
      <t> </t>
    </r>
  </si>
  <si>
    <r>
      <t>41</t>
    </r>
    <r>
      <rPr>
        <sz val="10"/>
        <color rgb="FF000000"/>
        <rFont val="Arial"/>
        <charset val="1"/>
      </rPr>
      <t> </t>
    </r>
  </si>
  <si>
    <r>
      <t>684</t>
    </r>
    <r>
      <rPr>
        <sz val="10"/>
        <color rgb="FF000000"/>
        <rFont val="Arial"/>
        <charset val="1"/>
      </rPr>
      <t> </t>
    </r>
  </si>
  <si>
    <t>598 </t>
  </si>
  <si>
    <t>633 </t>
  </si>
  <si>
    <t>191 </t>
  </si>
  <si>
    <t>1,422 </t>
  </si>
  <si>
    <t>73 </t>
  </si>
  <si>
    <t>86 </t>
  </si>
  <si>
    <t>39 </t>
  </si>
  <si>
    <t>198 </t>
  </si>
  <si>
    <t>30 </t>
  </si>
  <si>
    <t>158 </t>
  </si>
  <si>
    <t>22 </t>
  </si>
  <si>
    <t>210 </t>
  </si>
  <si>
    <t>5 </t>
  </si>
  <si>
    <t xml:space="preserve">Türkiye </t>
  </si>
  <si>
    <t>Men Total</t>
  </si>
  <si>
    <r>
      <t>704</t>
    </r>
    <r>
      <rPr>
        <sz val="10"/>
        <color rgb="FF000000"/>
        <rFont val="Arial"/>
        <charset val="1"/>
      </rPr>
      <t> </t>
    </r>
  </si>
  <si>
    <r>
      <t>885</t>
    </r>
    <r>
      <rPr>
        <sz val="10"/>
        <color rgb="FF000000"/>
        <rFont val="Arial"/>
        <charset val="1"/>
      </rPr>
      <t> </t>
    </r>
  </si>
  <si>
    <r>
      <t>255</t>
    </r>
    <r>
      <rPr>
        <sz val="10"/>
        <color rgb="FF000000"/>
        <rFont val="Arial"/>
        <charset val="1"/>
      </rPr>
      <t> </t>
    </r>
  </si>
  <si>
    <r>
      <t>1,844</t>
    </r>
    <r>
      <rPr>
        <sz val="10"/>
        <color rgb="FF000000"/>
        <rFont val="Arial"/>
        <charset val="1"/>
      </rPr>
      <t> </t>
    </r>
  </si>
  <si>
    <t>Grand Total</t>
  </si>
  <si>
    <r>
      <t>1,022</t>
    </r>
    <r>
      <rPr>
        <sz val="10"/>
        <color rgb="FF000000"/>
        <rFont val="Arial"/>
        <charset val="1"/>
      </rPr>
      <t> </t>
    </r>
  </si>
  <si>
    <r>
      <t>1,214</t>
    </r>
    <r>
      <rPr>
        <sz val="10"/>
        <color rgb="FF000000"/>
        <rFont val="Arial"/>
        <charset val="1"/>
      </rPr>
      <t> </t>
    </r>
  </si>
  <si>
    <r>
      <t>297</t>
    </r>
    <r>
      <rPr>
        <sz val="10"/>
        <color rgb="FF000000"/>
        <rFont val="Arial"/>
        <charset val="1"/>
      </rPr>
      <t> </t>
    </r>
  </si>
  <si>
    <r>
      <t>2,533</t>
    </r>
    <r>
      <rPr>
        <sz val="10"/>
        <color rgb="FF000000"/>
        <rFont val="Arial"/>
        <charset val="1"/>
      </rPr>
      <t> </t>
    </r>
  </si>
  <si>
    <t xml:space="preserve">(1)   Includes regular, fixed-term and casual employees, and students. </t>
  </si>
  <si>
    <t xml:space="preserve">(2)   GRI 401-1: New employee hires and employee turnover. </t>
  </si>
  <si>
    <r>
      <t>Open Positions Filled by Internal Candidates</t>
    </r>
    <r>
      <rPr>
        <b/>
        <vertAlign val="superscript"/>
        <sz val="11"/>
        <rFont val="Arial"/>
        <family val="2"/>
      </rPr>
      <t>(1)</t>
    </r>
  </si>
  <si>
    <t>Full time, permanent positions filled by internal candidates</t>
  </si>
  <si>
    <t xml:space="preserve">(1)   For equity and transparency, we track the number of open positions filled by internal candidates. The significant increase of net new hires from 2021 to 2022 contributed to the relative decrease in percentage of open positions filled by internal candidates. </t>
  </si>
  <si>
    <r>
      <t>Employee Turnover Rate</t>
    </r>
    <r>
      <rPr>
        <b/>
        <vertAlign val="superscript"/>
        <sz val="11"/>
        <rFont val="Arial"/>
        <family val="2"/>
      </rPr>
      <t xml:space="preserve">(1),(2),(3) </t>
    </r>
  </si>
  <si>
    <t>Voluntary Turnover Rate</t>
  </si>
  <si>
    <t>Overall Turnover Rate</t>
  </si>
  <si>
    <t xml:space="preserve">(1)   Employee turnover rates are calculate as the number of terminations over total headcount as of December 31 of each year. Overall turnover includes voluntary and involuntary terminations. Includes regular employees only. </t>
  </si>
  <si>
    <t xml:space="preserve">(2)	Voluntary turnover includes resignations and retirements. </t>
  </si>
  <si>
    <t xml:space="preserve">(3)   GRI 401-1: New employee hires and employee turnover. </t>
  </si>
  <si>
    <r>
      <t>Return to Work and Retention Rates After Parental Leave</t>
    </r>
    <r>
      <rPr>
        <b/>
        <vertAlign val="superscript"/>
        <sz val="11"/>
        <rFont val="Arial"/>
        <family val="2"/>
      </rPr>
      <t>(1),(2),(3),(4)</t>
    </r>
  </si>
  <si>
    <t>Number of employees who took parental leave</t>
  </si>
  <si>
    <t>65 </t>
  </si>
  <si>
    <t>136 </t>
  </si>
  <si>
    <r>
      <t>Number of employees who returned to work after parental leave ended</t>
    </r>
    <r>
      <rPr>
        <vertAlign val="superscript"/>
        <sz val="10"/>
        <color rgb="FF000000"/>
        <rFont val="Arial"/>
        <family val="2"/>
      </rPr>
      <t>(1)</t>
    </r>
  </si>
  <si>
    <t>56 </t>
  </si>
  <si>
    <t>115 </t>
  </si>
  <si>
    <t>Number of employees who returned to work after parental leave ended that were still employed 12 months after their return to work</t>
  </si>
  <si>
    <t>150 </t>
  </si>
  <si>
    <r>
      <t>Return to work rate of employees who took parental leave (%)</t>
    </r>
    <r>
      <rPr>
        <vertAlign val="superscript"/>
        <sz val="10"/>
        <color rgb="FF000000"/>
        <rFont val="Arial"/>
        <family val="2"/>
      </rPr>
      <t>(2)</t>
    </r>
  </si>
  <si>
    <t>86.2% </t>
  </si>
  <si>
    <t>84.6% </t>
  </si>
  <si>
    <r>
      <t>Retention rate of employees who took parental leave (%)</t>
    </r>
    <r>
      <rPr>
        <vertAlign val="superscript"/>
        <sz val="10"/>
        <color rgb="FF000000"/>
        <rFont val="Arial"/>
        <family val="2"/>
      </rPr>
      <t>(3)</t>
    </r>
  </si>
  <si>
    <t>86.9% </t>
  </si>
  <si>
    <t>89.8% </t>
  </si>
  <si>
    <t>(1)   Includes employees returning from parental leave in the prior reporting period.</t>
  </si>
  <si>
    <t>(2)   Return to work rate is the total number of employees who returned to work after parental leave, expressed as a percentage of total number of employees due to return to work after taking parental leave. A percentage over 100% indicates that the number of employees who returned from parental leave in a reported year is greater than the number of employees who took parental leave that same year.</t>
  </si>
  <si>
    <t>(3)   Retention rate is the total number of employees retained 12 months after returning to work following a period of parental leave, expressed as a percentage of total number of employees returning from parental leave in the prior reporting period.</t>
  </si>
  <si>
    <t xml:space="preserve">(4)   GRI 401-3: Parental leave. </t>
  </si>
  <si>
    <r>
      <t>Investment Spend on Training (millions)</t>
    </r>
    <r>
      <rPr>
        <b/>
        <vertAlign val="superscript"/>
        <sz val="11"/>
        <color rgb="FF000000"/>
        <rFont val="Arial"/>
      </rPr>
      <t>(1)</t>
    </r>
  </si>
  <si>
    <t>Dollars spent on training across the company (millions)</t>
  </si>
  <si>
    <r>
      <t>Average training expenditure per full time employee</t>
    </r>
    <r>
      <rPr>
        <vertAlign val="superscript"/>
        <sz val="10"/>
        <rFont val="Arial"/>
        <family val="2"/>
      </rPr>
      <t xml:space="preserve">(2) </t>
    </r>
  </si>
  <si>
    <t xml:space="preserve">(1)   We equip our employees for future workplace and leadership needs, including upskilling and reskilling, by investing in training and skills development programs. </t>
  </si>
  <si>
    <t xml:space="preserve">(2)  Average training expenditure pull full time employee is calculated by dividing total investment spend on training by total number of employees. </t>
  </si>
  <si>
    <r>
      <t>Average Hours of Training per Employee by Employee Category and Gender</t>
    </r>
    <r>
      <rPr>
        <b/>
        <vertAlign val="superscript"/>
        <sz val="11"/>
        <color rgb="FF000000"/>
        <rFont val="Arial"/>
      </rPr>
      <t xml:space="preserve">(1) </t>
    </r>
  </si>
  <si>
    <t>Hourly</t>
  </si>
  <si>
    <t>67.9 </t>
  </si>
  <si>
    <t>79.7 </t>
  </si>
  <si>
    <t>Staff</t>
  </si>
  <si>
    <t>21.3 </t>
  </si>
  <si>
    <t>22.0 </t>
  </si>
  <si>
    <r>
      <t>44.6</t>
    </r>
    <r>
      <rPr>
        <sz val="10"/>
        <rFont val="Arial"/>
        <charset val="1"/>
      </rPr>
      <t> </t>
    </r>
  </si>
  <si>
    <r>
      <t>50.8</t>
    </r>
    <r>
      <rPr>
        <sz val="10"/>
        <rFont val="Arial"/>
        <charset val="1"/>
      </rPr>
      <t> </t>
    </r>
  </si>
  <si>
    <r>
      <t>35</t>
    </r>
    <r>
      <rPr>
        <b/>
        <vertAlign val="superscript"/>
        <sz val="10"/>
        <rFont val="Arial"/>
        <family val="2"/>
      </rPr>
      <t>(2)</t>
    </r>
  </si>
  <si>
    <r>
      <t>38</t>
    </r>
    <r>
      <rPr>
        <b/>
        <vertAlign val="superscript"/>
        <sz val="10"/>
        <rFont val="Arial"/>
        <family val="2"/>
      </rPr>
      <t>(2)</t>
    </r>
  </si>
  <si>
    <r>
      <t>46</t>
    </r>
    <r>
      <rPr>
        <b/>
        <vertAlign val="superscript"/>
        <sz val="10"/>
        <rFont val="Arial"/>
        <family val="2"/>
      </rPr>
      <t>(2)</t>
    </r>
  </si>
  <si>
    <t>(1)   GRI 404-1: Average hours of training per year per employee.</t>
  </si>
  <si>
    <t>(2)   Figures have been restated due to calculation errors.</t>
  </si>
  <si>
    <r>
      <t>Employee Engagement Index</t>
    </r>
    <r>
      <rPr>
        <b/>
        <vertAlign val="superscript"/>
        <sz val="11"/>
        <color theme="1"/>
        <rFont val="Arial"/>
        <family val="2"/>
      </rPr>
      <t>(1)</t>
    </r>
    <r>
      <rPr>
        <b/>
        <sz val="11"/>
        <color theme="1"/>
        <rFont val="Arial"/>
        <family val="2"/>
      </rPr>
      <t xml:space="preserve"> </t>
    </r>
  </si>
  <si>
    <t>Employee Engagement from the Inclusion &amp; Engagement Survey</t>
  </si>
  <si>
    <t xml:space="preserve">(1)   Teck conducts a biennial Inclusion and Engagement survey, which serves as a key feedback mechanism for all regular and fixed-term employees. The results of the 2022 survey found a 78% Employee Engagement Index which reflects employee sentiment related to feeling engaged, enabled, and energized. </t>
  </si>
  <si>
    <r>
      <t>Entry Level Wage Compared to Local Minimum Wage</t>
    </r>
    <r>
      <rPr>
        <b/>
        <vertAlign val="superscript"/>
        <sz val="11"/>
        <color theme="1"/>
        <rFont val="Arial"/>
        <family val="2"/>
      </rPr>
      <t>(1),(2),(3),(4)</t>
    </r>
  </si>
  <si>
    <t>Countries</t>
  </si>
  <si>
    <t>1.9 : 1</t>
  </si>
  <si>
    <t>2.3:1</t>
  </si>
  <si>
    <t>2.4:1</t>
  </si>
  <si>
    <t>2.5:1</t>
  </si>
  <si>
    <t>2.6:1</t>
  </si>
  <si>
    <t>2.2 : 1</t>
  </si>
  <si>
    <t>2.3 : 1</t>
  </si>
  <si>
    <t>2.2:1</t>
  </si>
  <si>
    <t>1.5:1</t>
  </si>
  <si>
    <t>1.6 : 1</t>
  </si>
  <si>
    <t>1.8 : 1</t>
  </si>
  <si>
    <t>2.0:1</t>
  </si>
  <si>
    <t>1.9:1</t>
  </si>
  <si>
    <t>2.8:1</t>
  </si>
  <si>
    <t>(1)   For Canada, Teck wages are compared against the B.C. minimum wage. For United States, Teck wages are compared against the Alaska minimum wage. In Chile, they are compared against the national minimum wage. Teck provides competitive wages that are above the local minimum for all employees.</t>
  </si>
  <si>
    <t>(2)   The figures represented in this table are for hourly employees and does not include contractors.</t>
  </si>
  <si>
    <r>
      <t>(3)</t>
    </r>
    <r>
      <rPr>
        <sz val="8"/>
        <color rgb="FF000000"/>
        <rFont val="Times New Roman"/>
        <family val="1"/>
      </rPr>
      <t xml:space="preserve">   </t>
    </r>
    <r>
      <rPr>
        <sz val="8"/>
        <color rgb="FF000000"/>
        <rFont val="Arial"/>
        <family val="2"/>
      </rPr>
      <t>The figures representing Chile are for lowest paid operations role as Chilean operations do not have hourly employees.</t>
    </r>
  </si>
  <si>
    <t>(4)   GRI 202-1: Ratios of standard entry level wage by gender compared to local minimum wage</t>
  </si>
  <si>
    <r>
      <t>Ratio of Basic Salary and Remuneration</t>
    </r>
    <r>
      <rPr>
        <b/>
        <vertAlign val="superscript"/>
        <sz val="11"/>
        <color theme="1"/>
        <rFont val="Arial"/>
        <family val="2"/>
      </rPr>
      <t>(1)</t>
    </r>
  </si>
  <si>
    <t>Employee Category</t>
  </si>
  <si>
    <t xml:space="preserve">Average Basic Salary 
(Women: Men) </t>
  </si>
  <si>
    <t>Average Remuneration (Women: Men)</t>
  </si>
  <si>
    <t>Average Basic Salary 
(Women: Men)</t>
  </si>
  <si>
    <r>
      <t>Canada</t>
    </r>
    <r>
      <rPr>
        <b/>
        <vertAlign val="superscript"/>
        <sz val="10"/>
        <color rgb="FF000000"/>
        <rFont val="Arial"/>
        <family val="2"/>
      </rPr>
      <t>(2)</t>
    </r>
  </si>
  <si>
    <t xml:space="preserve"> 0.9 : 1</t>
  </si>
  <si>
    <t xml:space="preserve"> 0.9:1 </t>
  </si>
  <si>
    <t>0.9 : 1</t>
  </si>
  <si>
    <t>0.7 : 1</t>
  </si>
  <si>
    <t xml:space="preserve"> 1.0 : 1 </t>
  </si>
  <si>
    <t>1 : 1</t>
  </si>
  <si>
    <t xml:space="preserve"> 0.9 : 1 </t>
  </si>
  <si>
    <t xml:space="preserve"> 0.8 : 1 </t>
  </si>
  <si>
    <t xml:space="preserve"> 0.8:1 </t>
  </si>
  <si>
    <t>0.8 : 1</t>
  </si>
  <si>
    <t>Hourly/Operators</t>
  </si>
  <si>
    <t xml:space="preserve"> 0.7 : 1 </t>
  </si>
  <si>
    <t xml:space="preserve"> 0.6 : 1 </t>
  </si>
  <si>
    <t xml:space="preserve"> 1.1 : 1 </t>
  </si>
  <si>
    <t>1.2 : 1</t>
  </si>
  <si>
    <t xml:space="preserve">1 : 1 </t>
  </si>
  <si>
    <t>1.4 : 1</t>
  </si>
  <si>
    <t>1.1 : 1</t>
  </si>
  <si>
    <t>Operators</t>
  </si>
  <si>
    <t xml:space="preserve">(1)   GRI 405-2: Ratio of basic salary and remuneration of women to men. </t>
  </si>
  <si>
    <t>(2)   Includes President and CEO.</t>
  </si>
  <si>
    <r>
      <t>Annual Total Compensation Ratio</t>
    </r>
    <r>
      <rPr>
        <b/>
        <vertAlign val="superscript"/>
        <sz val="11"/>
        <color rgb="FF000000"/>
        <rFont val="Arial"/>
        <family val="2"/>
      </rPr>
      <t xml:space="preserve">(1),(2),(3) </t>
    </r>
  </si>
  <si>
    <t>Annual Total
Compensation Ratio</t>
  </si>
  <si>
    <t>Percentage Increase in Annual Total Compensation Ratio</t>
  </si>
  <si>
    <t>Highest Paid Employee</t>
  </si>
  <si>
    <r>
      <t>Median of All Employees</t>
    </r>
    <r>
      <rPr>
        <b/>
        <vertAlign val="superscript"/>
        <sz val="10"/>
        <color theme="0"/>
        <rFont val="Arial"/>
        <family val="2"/>
      </rPr>
      <t>(4)</t>
    </r>
  </si>
  <si>
    <t>Ratio</t>
  </si>
  <si>
    <t>94 : 1</t>
  </si>
  <si>
    <r>
      <t>-14.4%</t>
    </r>
    <r>
      <rPr>
        <vertAlign val="superscript"/>
        <sz val="10"/>
        <color theme="1"/>
        <rFont val="Arial"/>
        <family val="2"/>
      </rPr>
      <t>5</t>
    </r>
  </si>
  <si>
    <t>-5 : 1</t>
  </si>
  <si>
    <t>113 : 1</t>
  </si>
  <si>
    <t>0.25 : 1</t>
  </si>
  <si>
    <t>(1)   This table presents the ratio of the percentage increase in annual total compensation for the highest-paid individual in each country of significant operation, to the median percentage increase in annual total compensation for all employees (excluding the highest-paid individual) in the same country.</t>
  </si>
  <si>
    <t>(2)   Figures reported have been calculated using the target total compensation (i.e., target bonus) and do not include actual bonus payouts.</t>
  </si>
  <si>
    <t xml:space="preserve">(3)   GRI 2-21: Annual total compensation ratio. </t>
  </si>
  <si>
    <t>(4)   The median total direct compensation is calculated for all employees, excluding contractors, based on estimates.</t>
  </si>
  <si>
    <t xml:space="preserve">(5)   The percentage decrease in annual total reflects the change in President and CEO. </t>
  </si>
  <si>
    <t>Relationships with Communities</t>
  </si>
  <si>
    <r>
      <t>Total Grievances Received through Feedback Mechanisms by Topic Category</t>
    </r>
    <r>
      <rPr>
        <b/>
        <vertAlign val="superscript"/>
        <sz val="11"/>
        <color theme="1"/>
        <rFont val="Arial"/>
        <family val="2"/>
      </rPr>
      <t>(1),(2)</t>
    </r>
  </si>
  <si>
    <t>Topic Category</t>
  </si>
  <si>
    <t>Community Investment</t>
  </si>
  <si>
    <t>Economic Opportunities</t>
  </si>
  <si>
    <t>288 </t>
  </si>
  <si>
    <t>Health and Safety</t>
  </si>
  <si>
    <t>Land and Resource Use</t>
  </si>
  <si>
    <t>Mining Practices and Activities</t>
  </si>
  <si>
    <t>Social and Communities</t>
  </si>
  <si>
    <t>52 </t>
  </si>
  <si>
    <t>Transportation and Utilities</t>
  </si>
  <si>
    <t>8 </t>
  </si>
  <si>
    <r>
      <t>362</t>
    </r>
    <r>
      <rPr>
        <b/>
        <sz val="10"/>
        <rFont val="Arial"/>
        <charset val="1"/>
      </rPr>
      <t> </t>
    </r>
  </si>
  <si>
    <t>(1)   Our feedback system allows for multiple labels to be assigned to each grievance/feedback. For the purpose of this table, we have chosen the primary label assigned by our community relations practitioners.</t>
  </si>
  <si>
    <t xml:space="preserve">(2)   For reporting purposes, all grievances assessed at Level 3 and above based on our risk management consequence matrix are disclosed. </t>
  </si>
  <si>
    <t>(2)   GRI 14.10.4 Reporting on local communities: Additional sector disclosures.</t>
  </si>
  <si>
    <r>
      <t>New Significant Disputes</t>
    </r>
    <r>
      <rPr>
        <b/>
        <vertAlign val="superscript"/>
        <sz val="11"/>
        <color theme="1"/>
        <rFont val="Arial"/>
        <family val="2"/>
      </rPr>
      <t xml:space="preserve">(1),(2) </t>
    </r>
  </si>
  <si>
    <t xml:space="preserve"># of new significant disputes </t>
  </si>
  <si>
    <t>(1)   Total number of new significant disputes arising during the yearly reporting period and relating to land use and the customary rights of local communities and Indigenous Peoples at Teck sites.</t>
  </si>
  <si>
    <t xml:space="preserve">(2)   GRI G4 MM6: Number and description of significant disputes relating to land use, customary rights of local communities and Indigenous Peoples. </t>
  </si>
  <si>
    <t>Relationships with Indigenous Peoples</t>
  </si>
  <si>
    <t xml:space="preserve">Procurement Spend on Suppliers Who Self-Identified as Indigenous </t>
  </si>
  <si>
    <t>Dollars spent (millions)</t>
  </si>
  <si>
    <t xml:space="preserve">Community Investment Focused on Indigenous Peoples </t>
  </si>
  <si>
    <t>% of total community investment focused on Indigenous Peoples</t>
  </si>
  <si>
    <r>
      <t>Number of Active Indigenous Agreements</t>
    </r>
    <r>
      <rPr>
        <b/>
        <vertAlign val="superscript"/>
        <sz val="11"/>
        <color theme="1"/>
        <rFont val="Arial"/>
        <family val="2"/>
      </rPr>
      <t xml:space="preserve">(1),(2),(3) </t>
    </r>
  </si>
  <si>
    <t>Number of agreements</t>
  </si>
  <si>
    <r>
      <t>104</t>
    </r>
    <r>
      <rPr>
        <vertAlign val="superscript"/>
        <sz val="10"/>
        <rFont val="Arial"/>
        <family val="2"/>
      </rPr>
      <t>(4)</t>
    </r>
  </si>
  <si>
    <t>(1)   Active agreements are defined as agreements that have come into effect and are currently in force.</t>
  </si>
  <si>
    <t>(2)   Updated agreements are listed in the year of the most recent update.</t>
  </si>
  <si>
    <t xml:space="preserve">(3)   GRI G4 MM5: Total number of operations taking place in or adjacent to Indigenous Peoples’ territories, and number and percentage of operations or site tools where there are formal agreements with Indigenous Peoples’ communities. </t>
  </si>
  <si>
    <t>(4)   2 active agreements from 2022 were not counted in previous public disclosures due to calculation errors.</t>
  </si>
  <si>
    <r>
      <t>Percentage of Reserves In or Near Indigenous Land</t>
    </r>
    <r>
      <rPr>
        <b/>
        <vertAlign val="superscript"/>
        <sz val="11"/>
        <color theme="1"/>
        <rFont val="Arial"/>
        <family val="2"/>
      </rPr>
      <t>(1),(2)</t>
    </r>
  </si>
  <si>
    <t>Proven reserves</t>
  </si>
  <si>
    <t>Probable reserves</t>
  </si>
  <si>
    <t>Proven and probable reserves</t>
  </si>
  <si>
    <t xml:space="preserve">(1)   Includes proven and probable reserves for active operations. Does not include projects. </t>
  </si>
  <si>
    <t xml:space="preserve">(2)   SASB EM-MM-210a.2/EM-CO-210a.1: Percentage of (1) proved and (2) probable reserves in or near Indigenous land </t>
  </si>
  <si>
    <t>Active Agreements with Indigenous Peoples</t>
  </si>
  <si>
    <t>Business Unit</t>
  </si>
  <si>
    <t>Project/Operation</t>
  </si>
  <si>
    <t>Community of Interest</t>
  </si>
  <si>
    <t>Agreement Type</t>
  </si>
  <si>
    <t>Signed (year)</t>
  </si>
  <si>
    <t xml:space="preserve">Smelting </t>
  </si>
  <si>
    <t>Quebrada Blanca (QB)</t>
  </si>
  <si>
    <t>Comunidad Indígena Quechua de Kosca</t>
  </si>
  <si>
    <t>Implementation Protocol </t>
  </si>
  <si>
    <t>Okanagan Nation Alliance</t>
  </si>
  <si>
    <t>Permission Letter</t>
  </si>
  <si>
    <t xml:space="preserve">Key Agreement </t>
  </si>
  <si>
    <t xml:space="preserve">Nlaka'pamux Participating Bands (CNA)  </t>
  </si>
  <si>
    <t>Capacity Funding Letter Agreement</t>
  </si>
  <si>
    <t>Bonaparte</t>
  </si>
  <si>
    <t>Capacity Funding Agreement</t>
  </si>
  <si>
    <t>Nlaka'pamux Nation Tribal Council (NNTC)</t>
  </si>
  <si>
    <t xml:space="preserve">Recognition Based Environmental Assessment Agreement </t>
  </si>
  <si>
    <t>Project</t>
  </si>
  <si>
    <t>Fording River Extension </t>
  </si>
  <si>
    <t>Tsuut'sina Nation</t>
  </si>
  <si>
    <t>Participation Agreement</t>
  </si>
  <si>
    <t>Siksika Nation</t>
  </si>
  <si>
    <t>Piikani Nation</t>
  </si>
  <si>
    <t>Operation </t>
  </si>
  <si>
    <t>Coal </t>
  </si>
  <si>
    <t>Canada </t>
  </si>
  <si>
    <t xml:space="preserve">Yaq̓ it ʔa·knuqⱡi’it </t>
  </si>
  <si>
    <t>Interim 2023 Engagement and Funding Agreement (Economic)</t>
  </si>
  <si>
    <t>Interim 2023 Engagement and Funding Agreement (Governance)</t>
  </si>
  <si>
    <t>Cardinal River </t>
  </si>
  <si>
    <t xml:space="preserve">Lac Ste. Anne Metis Community Association </t>
  </si>
  <si>
    <t>Engagement Work Plan</t>
  </si>
  <si>
    <t>O'Chiese First Nation </t>
  </si>
  <si>
    <t>Interim Funding and Engagement Agreement </t>
  </si>
  <si>
    <t>2022 </t>
  </si>
  <si>
    <t>Permission Letter/Key Agreement</t>
  </si>
  <si>
    <t>Copper </t>
  </si>
  <si>
    <t>Highland Valley Copper </t>
  </si>
  <si>
    <t>Cook’s Ferry Indian Band </t>
  </si>
  <si>
    <t>Spatsum Pumphouse Agreement </t>
  </si>
  <si>
    <t>Highland Valley Reserves Legacy Agreement </t>
  </si>
  <si>
    <t>Chile </t>
  </si>
  <si>
    <t>QB2 </t>
  </si>
  <si>
    <t>Asociación Indígena Sueño Hecho Realidad </t>
  </si>
  <si>
    <t>Collaboration Protocol </t>
  </si>
  <si>
    <t>Asociación Aymara Hijos del Wilq'e </t>
  </si>
  <si>
    <t>Project </t>
  </si>
  <si>
    <t>Shuswap Indian Band </t>
  </si>
  <si>
    <t>Memorandum of Understanding  </t>
  </si>
  <si>
    <t>Elk Valley Metis Association</t>
  </si>
  <si>
    <t>Exploration  </t>
  </si>
  <si>
    <t>Peru  </t>
  </si>
  <si>
    <t>Quellopunta </t>
  </si>
  <si>
    <t>Sacsaquero </t>
  </si>
  <si>
    <t>Drilling activities execution authorization agreement </t>
  </si>
  <si>
    <t>Peru </t>
  </si>
  <si>
    <t>Pilpichaca </t>
  </si>
  <si>
    <t>2022  </t>
  </si>
  <si>
    <t> Peru </t>
  </si>
  <si>
    <t>Antamayo </t>
  </si>
  <si>
    <t>Flor de Cantu </t>
  </si>
  <si>
    <t>Tassa </t>
  </si>
  <si>
    <t>Permit to gather information for the preparation of DIA (environmental instrument) </t>
  </si>
  <si>
    <t>Exploración Distrital (2022-2024) 
Campaña de Perforación (2022-2023) </t>
  </si>
  <si>
    <t>Colla Runa Urka  </t>
  </si>
  <si>
    <t>Exploration Agreement </t>
  </si>
  <si>
    <t>Sierra Fraga </t>
  </si>
  <si>
    <t>Colla Chiyagua </t>
  </si>
  <si>
    <t>Colla Geoxcultuxial </t>
  </si>
  <si>
    <t>Colla Diego de Almagro </t>
  </si>
  <si>
    <t>Exploration</t>
  </si>
  <si>
    <t>Pashap</t>
  </si>
  <si>
    <t>Macate</t>
  </si>
  <si>
    <t>Transit and activity execution authorization</t>
  </si>
  <si>
    <t>Isa South</t>
  </si>
  <si>
    <t>Waluwarra</t>
  </si>
  <si>
    <t>Exploration Agreement</t>
  </si>
  <si>
    <t xml:space="preserve">Canada </t>
  </si>
  <si>
    <t>Zama</t>
  </si>
  <si>
    <t>Dene' Tha First Nation</t>
  </si>
  <si>
    <t>Collaboration &amp; Engagement Letter of Intent</t>
  </si>
  <si>
    <t xml:space="preserve">Shuswap Indian Band  </t>
  </si>
  <si>
    <t>Kainai (Blood Tribe)</t>
  </si>
  <si>
    <t xml:space="preserve">Lower Nicola Indian Band
</t>
  </si>
  <si>
    <t>Environmental Assessment Collaboration Agreement</t>
  </si>
  <si>
    <t>Stk'emlupsemc the Secwepemc (SSN)</t>
  </si>
  <si>
    <t>Capacity Agreement</t>
  </si>
  <si>
    <t xml:space="preserve">Chile </t>
  </si>
  <si>
    <t>QB2</t>
  </si>
  <si>
    <t>Asociación Indígena Ganadera, Agrícola, Cultural, Manejo Forestal y Elaboración de Carbón Sallihuinca</t>
  </si>
  <si>
    <t>Implementation Protocol</t>
  </si>
  <si>
    <t>Elk Valley</t>
  </si>
  <si>
    <t>Ktunaxa National Council</t>
  </si>
  <si>
    <t>Joint Management Agreement</t>
  </si>
  <si>
    <t xml:space="preserve">Takomkane &amp; Friendly Lake </t>
  </si>
  <si>
    <t>Soda Creek Indian Band, Canim Lake Indian Band &amp; Williams Lake First Nation</t>
  </si>
  <si>
    <t>Memorandum of Understanding</t>
  </si>
  <si>
    <t>Galore Creek</t>
  </si>
  <si>
    <t>Tahltan Nation</t>
  </si>
  <si>
    <t>Tahltan Knowledge Protocol Agreement</t>
  </si>
  <si>
    <t>Communications and Engagement Agreement</t>
  </si>
  <si>
    <t>Ecozona Matilla</t>
  </si>
  <si>
    <t>Cooperation, Sustainability and Mutual Benefit Agreement</t>
  </si>
  <si>
    <t>Quebrada Blanca Phase 2 Project (QB2)</t>
  </si>
  <si>
    <t>Asociación Indígena Aymara de Caleta Chanavaya</t>
  </si>
  <si>
    <t>Asociación Indígena Wilamasi de Pescadores Mamaquta, Caleta Chanavaya</t>
  </si>
  <si>
    <t>Comunidad Indígena Quechua Ollagüe</t>
  </si>
  <si>
    <t>Kello Kello</t>
  </si>
  <si>
    <t>Miguel Yucra / Laripata Surface Owner</t>
  </si>
  <si>
    <t>Hermenegilda Herrera / Champacancha Surface Owner</t>
  </si>
  <si>
    <t>Gooniyandi People</t>
  </si>
  <si>
    <t xml:space="preserve">Community Participation Agreement </t>
  </si>
  <si>
    <t>Paradise</t>
  </si>
  <si>
    <t>Indjalandji Dhidhanu People</t>
  </si>
  <si>
    <t>Native Title and Cultural Heritage Agreement</t>
  </si>
  <si>
    <t>Juan</t>
  </si>
  <si>
    <t>Flores family Tacora/Troncal Surface Property Owners</t>
  </si>
  <si>
    <t>Nina family Tacora/Troncal Surface Property Owners</t>
  </si>
  <si>
    <t>Ticona family Tacora/Troncal Surface Property Owners</t>
  </si>
  <si>
    <t>Cano family Tacora/Troncal Surface Property Owners</t>
  </si>
  <si>
    <t>Chura family Tacora/Troncal Surface Property Owners</t>
  </si>
  <si>
    <t>Valdés family Tacora/Troncal Surface Property Owners</t>
  </si>
  <si>
    <t>Chambilla family Tacora/Troncal Surface Property Owners</t>
  </si>
  <si>
    <t>Blas Mamani + Silvestre Titire/Troncal Surface Property Owners</t>
  </si>
  <si>
    <t>Kanaka Bar Indian Band</t>
  </si>
  <si>
    <t xml:space="preserve">Participation Agreement </t>
  </si>
  <si>
    <t>Tibetano</t>
  </si>
  <si>
    <t xml:space="preserve">Colla Runa Urka Indigenous Community </t>
  </si>
  <si>
    <t>Cooperation Framework Agreement</t>
  </si>
  <si>
    <t>Colla Geoxcultuxial Indigenous Community</t>
  </si>
  <si>
    <t>Constitution Community Work Table</t>
  </si>
  <si>
    <t>Cooperation Agreement</t>
  </si>
  <si>
    <t xml:space="preserve">QB2 </t>
  </si>
  <si>
    <t>Asociación Ganadera Indígena de Copaquire (AGIC)</t>
  </si>
  <si>
    <t>Cooperation, Sustainability and Mutual Benefit Agreement.</t>
  </si>
  <si>
    <t>Chiclla</t>
  </si>
  <si>
    <t>Asociación Índigena Aymara Naciente Collahuasi</t>
  </si>
  <si>
    <t>Asociación Indígena Aymara Salar de Coposa</t>
  </si>
  <si>
    <t>Sindicato de Trabajadores Independientes de Pescadores y Buzos Mariscadores de Chanavayita (Sindicato N°1)</t>
  </si>
  <si>
    <t>Collaboration Agreement</t>
  </si>
  <si>
    <t>Sindicato de Trabajadores Independientes de Algueros y Recolectores de Orilla Santiago Cortés de Chanavayita (Sindicato N°3)</t>
  </si>
  <si>
    <t>Sindicato de Trabajadores Independientes de Algueros y Recolectores de Orilla y/o pescador Nuevo Horizonte de Chanavayita (Sindicato N°4)</t>
  </si>
  <si>
    <t>Sierra Jardín</t>
  </si>
  <si>
    <t>Colla Chiyagua Indigenous Community</t>
  </si>
  <si>
    <t>Colla Diego de Almagro Indigenous Community</t>
  </si>
  <si>
    <t>Native Title and Heritage Protection Agreement</t>
  </si>
  <si>
    <t xml:space="preserve">Whitefish Lake First Nation </t>
  </si>
  <si>
    <t>Ermineskin First Nation</t>
  </si>
  <si>
    <t xml:space="preserve">Negotiation and Funding Agreement </t>
  </si>
  <si>
    <t xml:space="preserve">Quechua Indigenous Community from Huatacondo  </t>
  </si>
  <si>
    <t>Environmental Impact Assessment Agreement on Measures and Commitments</t>
  </si>
  <si>
    <t>Tamentica and Copaquire</t>
  </si>
  <si>
    <t>Implementation of the Livestock Development Measure Update: QB</t>
  </si>
  <si>
    <t>Kivalina IRA Council</t>
  </si>
  <si>
    <t>Memorandum of Agreement</t>
  </si>
  <si>
    <t>Caleta Cáñamo Independent Shellfish Harvesting Divers and Similar Branches Union N°1. 
Caleta Caramucho Independent Beachcombers and Artisanal Fishermen Union N°2. 
Caleta Caramucho Independent Coastal Free Divers Union N°1- Iquique. 
'Nueva Esperanza' Independent Artisanal Fishermen, Shellfish Harvesting Divers, Beachcombers and Shipbuilders Union N°2, Chanavayita.</t>
  </si>
  <si>
    <t>Cooperation Agreement and Permanent Working Table</t>
  </si>
  <si>
    <t>Quebrada Yabricolita and Caya Aymara Indigenous and Cultural Livestock Association</t>
  </si>
  <si>
    <t>LawnHill</t>
  </si>
  <si>
    <t>Waanyi People</t>
  </si>
  <si>
    <t>Sucker Creek First Nation</t>
  </si>
  <si>
    <t xml:space="preserve">Ktunaxa Nation Council  </t>
  </si>
  <si>
    <t>Impact Management and Benefits Agreemgent</t>
  </si>
  <si>
    <t xml:space="preserve">Lower Nicola Indian Band (LNIB)                 
</t>
  </si>
  <si>
    <t>Relationship Agreement</t>
  </si>
  <si>
    <t xml:space="preserve">Halfway River First Nation                                  </t>
  </si>
  <si>
    <t>CR</t>
  </si>
  <si>
    <t>Skin Tyee First Nation</t>
  </si>
  <si>
    <t>Teck Exploration Agreement</t>
  </si>
  <si>
    <t>Nee Tahi Buhn</t>
  </si>
  <si>
    <t>Wet'suwet'en First Nations</t>
  </si>
  <si>
    <r>
      <t>Nlaka'pamux Nation Tribal Council (NNTC)</t>
    </r>
    <r>
      <rPr>
        <sz val="10"/>
        <color theme="5"/>
        <rFont val="Arial"/>
        <family val="2"/>
      </rPr>
      <t xml:space="preserve"> </t>
    </r>
  </si>
  <si>
    <t>Joint Relationship Agreement</t>
  </si>
  <si>
    <t xml:space="preserve">West Moberly First Nations                              </t>
  </si>
  <si>
    <t xml:space="preserve">Saulteau First Nations                                         </t>
  </si>
  <si>
    <t>Cirque</t>
  </si>
  <si>
    <t>Kwadacha Nation</t>
  </si>
  <si>
    <r>
      <t>Nlaka'pamux Participating Bands (CNA)</t>
    </r>
    <r>
      <rPr>
        <sz val="10"/>
        <color theme="5"/>
        <rFont val="Arial"/>
        <family val="2"/>
      </rPr>
      <t xml:space="preserve">  </t>
    </r>
  </si>
  <si>
    <t>McLeod Lake Indian Band</t>
  </si>
  <si>
    <t xml:space="preserve">Alexis Nakota Sioux </t>
  </si>
  <si>
    <t>Impact Benefit Agreement</t>
  </si>
  <si>
    <t>Kivalina IRA</t>
  </si>
  <si>
    <t>City of Kivalina</t>
  </si>
  <si>
    <t>NANA Regional Corporation, Inc.</t>
  </si>
  <si>
    <t>Land Use Agreement</t>
  </si>
  <si>
    <t xml:space="preserve">Iñupiat of Northwest Alaska  </t>
  </si>
  <si>
    <t>Development and Operating Agreement</t>
  </si>
  <si>
    <t>Value Sharing Performance Data: Contents and Standards</t>
  </si>
  <si>
    <t>Economic Performance and Contributions</t>
  </si>
  <si>
    <t>2023 Breakdown of Economic Value Generated and Distributed</t>
  </si>
  <si>
    <t>GRI 201-1</t>
  </si>
  <si>
    <t>2022 Breakdown of Economic Value Generated and Distributed</t>
  </si>
  <si>
    <t>2021 Breakdown of Economic Value Generated and Distributed</t>
  </si>
  <si>
    <t>2020 Breakdown of Economic Value Generated and Distributed</t>
  </si>
  <si>
    <t>2019 Breakdown of Economic Value Generated and Distributed</t>
  </si>
  <si>
    <t>2018 Breakdown of Economic Value Generated and Distributed</t>
  </si>
  <si>
    <t>2017 Breakdown of Economic Value Generated and Distributed</t>
  </si>
  <si>
    <t>2016 Breakdown of Economic Value Generated and Distributed</t>
  </si>
  <si>
    <t>Number of Local Employees by Operation (2023 - 2017)</t>
  </si>
  <si>
    <t>GRI 2-27</t>
  </si>
  <si>
    <t>Percentage of Senior Management Roles Filled by Locals (2023 - 2019)</t>
  </si>
  <si>
    <t>GRI 202-2</t>
  </si>
  <si>
    <t>Percentage of Spending on Local Suppliers (2023 - 2017)</t>
  </si>
  <si>
    <t>GRI 204-1</t>
  </si>
  <si>
    <t>Community Investment by Site (2023 - 2017)</t>
  </si>
  <si>
    <t>GRI 14.9.2</t>
  </si>
  <si>
    <t>Political Contributions - Donation Amount - (2023 - 2017)</t>
  </si>
  <si>
    <t>GRI 415-1</t>
  </si>
  <si>
    <t>Payments Received from Governments (2023 - 2020)</t>
  </si>
  <si>
    <t>GRI 201-4</t>
  </si>
  <si>
    <t>2022 Country-By-Country Reporting</t>
  </si>
  <si>
    <t>GRI 207-4</t>
  </si>
  <si>
    <t>2021 Country-By-Country Reporting</t>
  </si>
  <si>
    <t>2020 Country-By-Country Reporting</t>
  </si>
  <si>
    <t>2019 Country-By-Country Reporting</t>
  </si>
  <si>
    <t>Reconciliation of Tax Expense at the Statutory Tax Rate to the Corporate Income Tax Expense Recorded For the Year Ended December 31, 2022</t>
  </si>
  <si>
    <t>Reconciliation of Tax Expense at the Statutory Tax Rate to the Corporate Income Tax Expense Recorded For the Year Ended December 31, 2021</t>
  </si>
  <si>
    <t>Reconciliation of Tax Expense at the Statutory Tax Rate to the Corporate Income Tax Expense Recorded For the Year Ended December 31, 2020</t>
  </si>
  <si>
    <t>Reconciliation of Tax Expense at the Statutory Tax Rate to the Corporate Income Tax Expense Recorded For the Year Ended December 31, 2019</t>
  </si>
  <si>
    <t>Reconciliation of Amounts Reported From Country-By-Country Report to Consolidated Financial Statements For the Year Ended December 31, 2022</t>
  </si>
  <si>
    <t>Reconciliation of Amounts Reported From Country-By-Country Report to Consolidated Financial Statements For the Year Ended December 31, 2021</t>
  </si>
  <si>
    <t>Reconciliation of Amounts Reported From Country-By-Country Report to Consolidated Financial Statements For the Year Ended December 31, 2020</t>
  </si>
  <si>
    <t>Reconciliation of Amounts Reported From Country-By-Country Report to Consolidated Financial Statements For the Year Ended December 31, 2019</t>
  </si>
  <si>
    <t>Summary of All Entities in 2022</t>
  </si>
  <si>
    <t>Summary of All Entities in 2021</t>
  </si>
  <si>
    <t>Summary of All Entities in 2020</t>
  </si>
  <si>
    <t>Summary of All Entities in 2019</t>
  </si>
  <si>
    <t>Economic Performance &amp; Contributions</t>
  </si>
  <si>
    <r>
      <t>2023 Breakdown of Economic Value Generated and Distributed (millions)</t>
    </r>
    <r>
      <rPr>
        <b/>
        <vertAlign val="superscript"/>
        <sz val="11"/>
        <color theme="1"/>
        <rFont val="Arial"/>
        <family val="2"/>
      </rPr>
      <t>(1)</t>
    </r>
  </si>
  <si>
    <t>Economic Value Generated</t>
  </si>
  <si>
    <t>Economic Value Distributed</t>
  </si>
  <si>
    <t>Economic Value Retained</t>
  </si>
  <si>
    <r>
      <rPr>
        <sz val="10"/>
        <color rgb="FFFFFFFF"/>
        <rFont val="Arial"/>
      </rPr>
      <t>Revenues</t>
    </r>
    <r>
      <rPr>
        <vertAlign val="superscript"/>
        <sz val="10"/>
        <color rgb="FFFFFFFF"/>
        <rFont val="Arial"/>
      </rPr>
      <t>(2)</t>
    </r>
  </si>
  <si>
    <r>
      <rPr>
        <sz val="10"/>
        <color rgb="FFFFFFFF"/>
        <rFont val="Arial"/>
      </rPr>
      <t>Payment to Suppliers</t>
    </r>
    <r>
      <rPr>
        <vertAlign val="superscript"/>
        <sz val="10"/>
        <color rgb="FFFFFFFF"/>
        <rFont val="Arial"/>
      </rPr>
      <t>(3)</t>
    </r>
  </si>
  <si>
    <r>
      <rPr>
        <sz val="10"/>
        <color rgb="FFFFFFFF"/>
        <rFont val="Arial"/>
      </rPr>
      <t>Employee Wages and Benefits</t>
    </r>
    <r>
      <rPr>
        <vertAlign val="superscript"/>
        <sz val="10"/>
        <color rgb="FFFFFFFF"/>
        <rFont val="Arial"/>
      </rPr>
      <t>(4)</t>
    </r>
  </si>
  <si>
    <r>
      <rPr>
        <sz val="10"/>
        <color rgb="FFFFFFFF"/>
        <rFont val="Arial"/>
      </rPr>
      <t>Payments to providers of capital</t>
    </r>
    <r>
      <rPr>
        <vertAlign val="superscript"/>
        <sz val="10"/>
        <color rgb="FFFFFFFF"/>
        <rFont val="Arial"/>
      </rPr>
      <t>(5)</t>
    </r>
  </si>
  <si>
    <r>
      <rPr>
        <sz val="10"/>
        <color rgb="FFFFFFFF"/>
        <rFont val="Arial"/>
      </rPr>
      <t>Income and Resource Taxes</t>
    </r>
    <r>
      <rPr>
        <vertAlign val="superscript"/>
        <sz val="10"/>
        <color rgb="FFFFFFFF"/>
        <rFont val="Arial"/>
      </rPr>
      <t>(6)</t>
    </r>
  </si>
  <si>
    <r>
      <rPr>
        <sz val="10"/>
        <color rgb="FFFFFFFF"/>
        <rFont val="Arial"/>
      </rPr>
      <t>Community Investments</t>
    </r>
    <r>
      <rPr>
        <vertAlign val="superscript"/>
        <sz val="10"/>
        <color rgb="FFFFFFFF"/>
        <rFont val="Arial"/>
      </rPr>
      <t>(7)</t>
    </r>
  </si>
  <si>
    <t>Operating Costs</t>
  </si>
  <si>
    <t>Capital Expenditures</t>
  </si>
  <si>
    <t xml:space="preserve"> - </t>
  </si>
  <si>
    <r>
      <t>Inter-segment elimination</t>
    </r>
    <r>
      <rPr>
        <vertAlign val="superscript"/>
        <sz val="10"/>
        <color theme="1"/>
        <rFont val="Arial"/>
        <family val="2"/>
      </rPr>
      <t>(2)</t>
    </r>
  </si>
  <si>
    <t xml:space="preserve">(1)   GRI 201-1: Direct economic value generated and distributed. </t>
  </si>
  <si>
    <t>(2)   Revenues are presented based on an accrual basis. Internal cross-border sales are eliminated as shown.</t>
  </si>
  <si>
    <t>(3)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</si>
  <si>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 xml:space="preserve">(4)   Wages and Benefits reflects total amounts paid to employees relating to wages and benefits, including payroll taxes. </t>
  </si>
  <si>
    <t>(5)   Payments to providers of capital include dividends paid to shareholders, interest paid to debtholders, and payments for share repurchases less issuance of shares.</t>
  </si>
  <si>
    <t xml:space="preserve">(6)   Income and resource taxes include amounts paid in the year. </t>
  </si>
  <si>
    <t>(7)   Community investments include voluntary donations paid during the year. Figures have been rounded to the nearest million.</t>
  </si>
  <si>
    <r>
      <t>2022 Breakdown of Economic Value Generated and Distributed (millions)</t>
    </r>
    <r>
      <rPr>
        <b/>
        <vertAlign val="superscript"/>
        <sz val="11"/>
        <color theme="1"/>
        <rFont val="Arial"/>
        <family val="2"/>
      </rPr>
      <t>(1)</t>
    </r>
  </si>
  <si>
    <r>
      <t>Revenues</t>
    </r>
    <r>
      <rPr>
        <vertAlign val="superscript"/>
        <sz val="10"/>
        <color theme="0"/>
        <rFont val="Arial"/>
        <family val="2"/>
      </rPr>
      <t>(2),(3)</t>
    </r>
  </si>
  <si>
    <r>
      <t>Payment to Suppliers</t>
    </r>
    <r>
      <rPr>
        <vertAlign val="superscript"/>
        <sz val="10"/>
        <color theme="0"/>
        <rFont val="Arial"/>
        <family val="2"/>
      </rPr>
      <t>(4)</t>
    </r>
  </si>
  <si>
    <r>
      <t>Employee Wages and Benefits</t>
    </r>
    <r>
      <rPr>
        <vertAlign val="superscript"/>
        <sz val="10"/>
        <color theme="0"/>
        <rFont val="Arial"/>
        <family val="2"/>
      </rPr>
      <t>(5)</t>
    </r>
  </si>
  <si>
    <r>
      <t>Payments to providers of capital</t>
    </r>
    <r>
      <rPr>
        <vertAlign val="superscript"/>
        <sz val="10"/>
        <color theme="0"/>
        <rFont val="Arial"/>
        <family val="2"/>
      </rPr>
      <t>(6)</t>
    </r>
  </si>
  <si>
    <r>
      <t>Income and Resource Taxes</t>
    </r>
    <r>
      <rPr>
        <vertAlign val="superscript"/>
        <sz val="10"/>
        <color theme="0"/>
        <rFont val="Arial"/>
        <family val="2"/>
      </rPr>
      <t>(7)</t>
    </r>
  </si>
  <si>
    <r>
      <t>Community Investments</t>
    </r>
    <r>
      <rPr>
        <vertAlign val="superscript"/>
        <sz val="10"/>
        <color theme="0"/>
        <rFont val="Arial"/>
        <family val="2"/>
      </rPr>
      <t>(8)</t>
    </r>
  </si>
  <si>
    <t>(3)   Does not include Fort Hills operation as Teck announced the sale of its 21.3% stake in Fort Hills on October 26, 2022, completing the sale February 2, 2023. See 2022 Annual Report for more information.</t>
  </si>
  <si>
    <t>(4)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</si>
  <si>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 xml:space="preserve">(5)   Wages and Benefits reflects total amounts paid to employees relating to wages and benefits, including payroll taxes. </t>
  </si>
  <si>
    <t xml:space="preserve">(6)   Payments to providers of capital include dividends paid to shareholders, interest paid to debtholders, and payments for share repurchases less issuance of shares. </t>
  </si>
  <si>
    <t xml:space="preserve">(7)   Income and resource taxes include amounts paid in the year. </t>
  </si>
  <si>
    <t>(8)   Community investments include voluntary donations paid during the year.</t>
  </si>
  <si>
    <r>
      <t>2021 Breakdown of Economic Value Generated and Distributed (millions)</t>
    </r>
    <r>
      <rPr>
        <b/>
        <vertAlign val="superscript"/>
        <sz val="11"/>
        <color theme="1"/>
        <rFont val="Arial"/>
        <family val="2"/>
      </rPr>
      <t>(1)</t>
    </r>
    <r>
      <rPr>
        <b/>
        <sz val="11"/>
        <color theme="1"/>
        <rFont val="Arial"/>
        <family val="2"/>
      </rPr>
      <t xml:space="preserve"> </t>
    </r>
  </si>
  <si>
    <r>
      <rPr>
        <sz val="8"/>
        <color rgb="FF000000"/>
        <rFont val="Arial"/>
        <family val="2"/>
      </rPr>
      <t>(2)   Revenues are presented based on an accrual basis. Internal cross-border sales are eliminated as shown.</t>
    </r>
    <r>
      <rPr>
        <b/>
        <sz val="8"/>
        <color rgb="FF000000"/>
        <rFont val="Arial"/>
        <family val="2"/>
      </rPr>
      <t xml:space="preserve"> </t>
    </r>
  </si>
  <si>
    <t xml:space="preserve">(3)   This figure includes Fort Hills operation as stated in the 2021 Annual Report. Teck announced the sale of Fort Hills on October 26, 2022. </t>
  </si>
  <si>
    <r>
      <t>2020 Breakdown of Economic Value Generated and Distributed (millions)</t>
    </r>
    <r>
      <rPr>
        <b/>
        <vertAlign val="superscript"/>
        <sz val="11"/>
        <color theme="1"/>
        <rFont val="Arial"/>
        <family val="2"/>
      </rPr>
      <t xml:space="preserve">(1) </t>
    </r>
  </si>
  <si>
    <r>
      <t>Revenues</t>
    </r>
    <r>
      <rPr>
        <vertAlign val="superscript"/>
        <sz val="10"/>
        <color theme="0"/>
        <rFont val="Arial"/>
        <family val="2"/>
      </rPr>
      <t>(2)</t>
    </r>
  </si>
  <si>
    <r>
      <t>Payment to Suppliers</t>
    </r>
    <r>
      <rPr>
        <vertAlign val="superscript"/>
        <sz val="10"/>
        <color theme="0"/>
        <rFont val="Arial"/>
        <family val="2"/>
      </rPr>
      <t>(3)</t>
    </r>
  </si>
  <si>
    <r>
      <t>Employee Wages and Benefits</t>
    </r>
    <r>
      <rPr>
        <vertAlign val="superscript"/>
        <sz val="10"/>
        <color theme="0"/>
        <rFont val="Arial"/>
        <family val="2"/>
      </rPr>
      <t>(4)</t>
    </r>
  </si>
  <si>
    <r>
      <t>Payments to providers of capital</t>
    </r>
    <r>
      <rPr>
        <vertAlign val="superscript"/>
        <sz val="10"/>
        <color theme="0"/>
        <rFont val="Arial"/>
        <family val="2"/>
      </rPr>
      <t>(5)</t>
    </r>
  </si>
  <si>
    <r>
      <t>Income and Resource Taxes</t>
    </r>
    <r>
      <rPr>
        <vertAlign val="superscript"/>
        <sz val="10"/>
        <color theme="0"/>
        <rFont val="Arial"/>
        <family val="2"/>
      </rPr>
      <t>(6)</t>
    </r>
  </si>
  <si>
    <r>
      <t>Community Investments</t>
    </r>
    <r>
      <rPr>
        <vertAlign val="superscript"/>
        <sz val="10"/>
        <color theme="0"/>
        <rFont val="Arial"/>
        <family val="2"/>
      </rPr>
      <t>(7)</t>
    </r>
  </si>
  <si>
    <t xml:space="preserve">(2)   Revenues are presented based on an accrual basis. Internal cross-border sales are eliminated as shown. </t>
  </si>
  <si>
    <t>(3)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</si>
  <si>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 xml:space="preserve">(5)   Payments to providers of capital include dividends paid to shareholders, interest paid to debtholders, and payments for share repurchases less issuance of shares. </t>
  </si>
  <si>
    <t>(7)   Community investments include voluntary donations paid during the year.</t>
  </si>
  <si>
    <r>
      <t>2018 Breakdown of Economic Value Generated and Distributed (millions)</t>
    </r>
    <r>
      <rPr>
        <b/>
        <vertAlign val="superscript"/>
        <sz val="11"/>
        <color theme="1"/>
        <rFont val="Arial"/>
        <family val="2"/>
      </rPr>
      <t xml:space="preserve">(1) </t>
    </r>
  </si>
  <si>
    <t xml:space="preserve">             - </t>
  </si>
  <si>
    <t xml:space="preserve">               - </t>
  </si>
  <si>
    <t xml:space="preserve">            - </t>
  </si>
  <si>
    <t xml:space="preserve">                - </t>
  </si>
  <si>
    <t xml:space="preserve">          - </t>
  </si>
  <si>
    <t xml:space="preserve">      - </t>
  </si>
  <si>
    <t xml:space="preserve">           - </t>
  </si>
  <si>
    <t>(2)   Revenues are presented based on an accrual basis. Internal cross-border sales are eliminated as shown</t>
  </si>
  <si>
    <r>
      <t>2017 Breakdown of Economic Value Generated and Distributed (millions)</t>
    </r>
    <r>
      <rPr>
        <b/>
        <vertAlign val="superscript"/>
        <sz val="11"/>
        <color theme="1"/>
        <rFont val="Arial"/>
        <family val="2"/>
      </rPr>
      <t>(1)</t>
    </r>
  </si>
  <si>
    <r>
      <t>2016 Breakdown of Economic Value Generated and Distributed (millions)</t>
    </r>
    <r>
      <rPr>
        <b/>
        <vertAlign val="superscript"/>
        <sz val="11"/>
        <color theme="1"/>
        <rFont val="Arial"/>
        <family val="2"/>
      </rPr>
      <t>(1)</t>
    </r>
  </si>
  <si>
    <r>
      <t>Number of Local Employees by Operation</t>
    </r>
    <r>
      <rPr>
        <b/>
        <vertAlign val="superscript"/>
        <sz val="11"/>
        <color theme="1"/>
        <rFont val="Arial"/>
        <family val="2"/>
      </rPr>
      <t xml:space="preserve">(1),(2) </t>
    </r>
  </si>
  <si>
    <r>
      <t>2022</t>
    </r>
    <r>
      <rPr>
        <b/>
        <vertAlign val="superscript"/>
        <sz val="10"/>
        <color theme="0"/>
        <rFont val="Arial"/>
        <family val="2"/>
      </rPr>
      <t>(3)</t>
    </r>
  </si>
  <si>
    <r>
      <t>2021</t>
    </r>
    <r>
      <rPr>
        <b/>
        <vertAlign val="superscript"/>
        <sz val="10"/>
        <color theme="0"/>
        <rFont val="Arial"/>
        <family val="2"/>
      </rPr>
      <t>(3)</t>
    </r>
  </si>
  <si>
    <r>
      <t>2020</t>
    </r>
    <r>
      <rPr>
        <b/>
        <vertAlign val="superscript"/>
        <sz val="10"/>
        <color theme="0"/>
        <rFont val="Arial"/>
        <family val="2"/>
      </rPr>
      <t>(3)</t>
    </r>
  </si>
  <si>
    <r>
      <t>2019</t>
    </r>
    <r>
      <rPr>
        <b/>
        <vertAlign val="superscript"/>
        <sz val="10"/>
        <color theme="0"/>
        <rFont val="Arial"/>
        <family val="2"/>
      </rPr>
      <t>(3)</t>
    </r>
  </si>
  <si>
    <r>
      <t>2018</t>
    </r>
    <r>
      <rPr>
        <b/>
        <vertAlign val="superscript"/>
        <sz val="10"/>
        <color theme="0"/>
        <rFont val="Arial"/>
        <family val="2"/>
      </rPr>
      <t>(3)</t>
    </r>
  </si>
  <si>
    <r>
      <t>2017</t>
    </r>
    <r>
      <rPr>
        <b/>
        <vertAlign val="superscript"/>
        <sz val="10"/>
        <color theme="0"/>
        <rFont val="Arial"/>
        <family val="2"/>
      </rPr>
      <t>(3)</t>
    </r>
  </si>
  <si>
    <r>
      <t>Cardinal River</t>
    </r>
    <r>
      <rPr>
        <vertAlign val="superscript"/>
        <sz val="10"/>
        <color theme="1"/>
        <rFont val="Arial"/>
        <family val="2"/>
      </rPr>
      <t>(4)</t>
    </r>
  </si>
  <si>
    <r>
      <t>Coal Mountain</t>
    </r>
    <r>
      <rPr>
        <vertAlign val="superscript"/>
        <sz val="10"/>
        <color theme="1"/>
        <rFont val="Arial"/>
        <family val="2"/>
      </rPr>
      <t>(4)</t>
    </r>
  </si>
  <si>
    <r>
      <t>Pend Oreille</t>
    </r>
    <r>
      <rPr>
        <vertAlign val="superscript"/>
        <sz val="10"/>
        <color theme="1"/>
        <rFont val="Arial"/>
        <family val="2"/>
      </rPr>
      <t>(4)</t>
    </r>
  </si>
  <si>
    <t>Trail Operations</t>
  </si>
  <si>
    <t>(1)   “Local” is defined as persons or groups of persons living and/or working in any areas that are economically, socially or environmentally impacted (positively or negatively) by an organization’s operations. The community can range from persons living adjacent to operations to isolated settlements at a distance from operations, but when individuals are still likely to be affected by operations. Local employees and suppliers are defined as those based in the host province (Canada), state (US) or region (Chile). The operations whose areas of influence (AOI) include out-of-province/state communities are included in the definition of "local".</t>
  </si>
  <si>
    <t xml:space="preserve">(2)   GRI 2-27: Compliance with laws and regulations. </t>
  </si>
  <si>
    <t>(3)   From 2022 to 2016, data is not directly comparable between operations, as there were differences in how we defined “local” and how we tracked data for each operation.</t>
  </si>
  <si>
    <t>(4)   Closed sites. We only report on active operations.</t>
  </si>
  <si>
    <r>
      <t>Percentage of Senior Management Roles Filled by Locals</t>
    </r>
    <r>
      <rPr>
        <b/>
        <vertAlign val="superscript"/>
        <sz val="11"/>
        <color theme="1"/>
        <rFont val="Arial"/>
        <family val="2"/>
      </rPr>
      <t>(1),(2),(3)</t>
    </r>
  </si>
  <si>
    <r>
      <t>6</t>
    </r>
    <r>
      <rPr>
        <vertAlign val="superscript"/>
        <sz val="10"/>
        <color theme="1"/>
        <rFont val="Arial"/>
        <family val="2"/>
      </rPr>
      <t>(5)</t>
    </r>
  </si>
  <si>
    <t>(2)   Senior management is defined as employees at bands 10 or higher.</t>
  </si>
  <si>
    <t xml:space="preserve">(3)   GRI 202-2: Proportion of senior management hired from the local community. </t>
  </si>
  <si>
    <t>(5)  2022 data does not include employment for QB2 project.</t>
  </si>
  <si>
    <r>
      <t>Percentage of Spending on Local Suppliers</t>
    </r>
    <r>
      <rPr>
        <b/>
        <vertAlign val="superscript"/>
        <sz val="11"/>
        <color theme="1"/>
        <rFont val="Arial"/>
        <family val="2"/>
      </rPr>
      <t>(1),(2)</t>
    </r>
  </si>
  <si>
    <t>Steelmaking Coal Operations in the Elk Valley</t>
  </si>
  <si>
    <t xml:space="preserve">(2)   GRI 204-1: Proportion of spending on local suppliers. </t>
  </si>
  <si>
    <t>(3)   From 2022 to 2016 data is not directly comparable between operations, as there were differences in how we defined “local” and how we tracked data for each operation.</t>
  </si>
  <si>
    <r>
      <t>Community Investment by Site</t>
    </r>
    <r>
      <rPr>
        <vertAlign val="superscript"/>
        <sz val="11"/>
        <color theme="1"/>
        <rFont val="Arial"/>
        <family val="2"/>
      </rPr>
      <t>(</t>
    </r>
    <r>
      <rPr>
        <b/>
        <vertAlign val="superscript"/>
        <sz val="11"/>
        <color theme="1"/>
        <rFont val="Arial"/>
        <family val="2"/>
      </rPr>
      <t>1)</t>
    </r>
  </si>
  <si>
    <r>
      <t>Corporate Offices and Projects</t>
    </r>
    <r>
      <rPr>
        <vertAlign val="superscript"/>
        <sz val="10"/>
        <color rgb="FF000000"/>
        <rFont val="Arial"/>
        <family val="2"/>
      </rPr>
      <t>(2)</t>
    </r>
  </si>
  <si>
    <r>
      <t>Steelmaking Coal Operations</t>
    </r>
    <r>
      <rPr>
        <vertAlign val="superscript"/>
        <sz val="10"/>
        <color rgb="FF000000"/>
        <rFont val="Arial"/>
        <family val="2"/>
      </rPr>
      <t>(3)</t>
    </r>
  </si>
  <si>
    <r>
      <t>Exploration</t>
    </r>
    <r>
      <rPr>
        <vertAlign val="superscript"/>
        <sz val="10"/>
        <color rgb="FF000000"/>
        <rFont val="Arial"/>
        <family val="2"/>
      </rPr>
      <t>(4)</t>
    </r>
  </si>
  <si>
    <t xml:space="preserve">(1)   The numbers represent Teck’s portion of ownership (Carmen de Andacollo 90%, Quebrada Blanca 60%, Zafranal 80%, NewRange Copper Nickel 50%, NuevaUnión 50%, San Nicolás 50% and Galore Creek 50%). </t>
  </si>
  <si>
    <t>(2)   Includes London, Calgary, Santiago, Spokane, Toronto, China, Richmond and Vancouver offices as well as resource development projects (Galore Creek, Zafranal, San Nicolás, NewRange Copper Nickel, NuevaUnión and Schaft Creek and all legacy sites. It also includes company-wide donations under the Team Teck Community Giving employee donation matching program.</t>
  </si>
  <si>
    <t>(3)   Steelmaking coal operations include Elkview, Greenhills, Fording River and Line Creek operations.</t>
  </si>
  <si>
    <t>(4)   Teck has a global exploration presence. See our website for details: https://www.teck.com/operations/global/exploration/exploration/.</t>
  </si>
  <si>
    <r>
      <t>Political Contributions (donation amount)</t>
    </r>
    <r>
      <rPr>
        <b/>
        <vertAlign val="superscript"/>
        <sz val="11"/>
        <color theme="1"/>
        <rFont val="Arial"/>
        <family val="2"/>
      </rPr>
      <t xml:space="preserve">(1) </t>
    </r>
  </si>
  <si>
    <t>Political group</t>
  </si>
  <si>
    <t>BC Liberal Party</t>
  </si>
  <si>
    <t>As of mid-2017, Teck does not make political donations and does not make use of corporate resources, including funds, goods, property or services, for the purpose of contributing to a political party or any individual candidate seeking election at any level of government in any jurisdictions.</t>
  </si>
  <si>
    <t>BC New Democratic Party</t>
  </si>
  <si>
    <t>Alberta Progressive Conservative Party</t>
  </si>
  <si>
    <t>Vancouver Non-Partisan Association</t>
  </si>
  <si>
    <t xml:space="preserve">(1)   GRI 415-1: Political contributions.  </t>
  </si>
  <si>
    <r>
      <t>Payments Received from Governments</t>
    </r>
    <r>
      <rPr>
        <b/>
        <vertAlign val="superscript"/>
        <sz val="11"/>
        <color theme="1"/>
        <rFont val="Arial"/>
        <family val="2"/>
      </rPr>
      <t xml:space="preserve">(1) </t>
    </r>
  </si>
  <si>
    <r>
      <t>2023</t>
    </r>
    <r>
      <rPr>
        <b/>
        <vertAlign val="superscript"/>
        <sz val="10"/>
        <color theme="0"/>
        <rFont val="Arial"/>
        <family val="2"/>
      </rPr>
      <t>(2)</t>
    </r>
  </si>
  <si>
    <r>
      <t>2020</t>
    </r>
    <r>
      <rPr>
        <b/>
        <vertAlign val="superscript"/>
        <sz val="10"/>
        <color theme="0"/>
        <rFont val="Arial"/>
        <family val="2"/>
      </rPr>
      <t>(5)</t>
    </r>
  </si>
  <si>
    <t xml:space="preserve">(1)   GRI 201-4: Financial assistance received from government. </t>
  </si>
  <si>
    <t xml:space="preserve">(2)   In 2023, this included payments from the CleanBC Industry Fund and the Student Work Placement Program. $10 million in funding support was received from the B.C. CleanBC Industry Fund to advance the Trail Carbon Capture Utilization and Storage project at our Trail Operations. See the Business Conduct section of our 2023 Sustainability Report for more details. </t>
  </si>
  <si>
    <t>(3)   In 2022, this included payments from the CleanBC Industry Fund and the Student Work Placement Program. See the Business Ethics section of our 2022 Sustainability Report for more details.</t>
  </si>
  <si>
    <t>(4)   In 2021, this included payments from the CleanBC Industry Fund and the Student Work Placement Program. See the Business Ethics section of our 2021 Sustainability Report for more details.</t>
  </si>
  <si>
    <t>(5)   In 2020, this included payments from the CleanBC Industry Fund and the Student Work Placement Program. See the Business Ethics section of our 2020 Sustainability Report for more details.</t>
  </si>
  <si>
    <t>2023 data will be available in early 2025.</t>
  </si>
  <si>
    <r>
      <t>2022 Country-By-Country Reporting (In CAD$ Millions except for Number of Employees)</t>
    </r>
    <r>
      <rPr>
        <b/>
        <vertAlign val="superscript"/>
        <sz val="11"/>
        <color theme="1"/>
        <rFont val="Arial"/>
        <family val="2"/>
      </rPr>
      <t>(1),(2),(3),(4),(5),(6),(7),(8),(9),(10)</t>
    </r>
  </si>
  <si>
    <t>Revenues - Unrelated Party</t>
  </si>
  <si>
    <t>Revenues - Related Party</t>
  </si>
  <si>
    <t>Revenues - Total</t>
  </si>
  <si>
    <t>Profit (Loss) Before Income Tax</t>
  </si>
  <si>
    <t>Income Tax Paid (on cash basis)</t>
  </si>
  <si>
    <t>Income Tax Accrued - Current Year</t>
  </si>
  <si>
    <t>Stated Capital</t>
  </si>
  <si>
    <t>Accumulated Earnings</t>
  </si>
  <si>
    <t>Number of Employees</t>
  </si>
  <si>
    <t>Tangible Assets other than Cash and Cash Equivalents</t>
  </si>
  <si>
    <t>Argentina (AR)</t>
  </si>
  <si>
    <t>Australia (AU)</t>
  </si>
  <si>
    <t>Bermuda (BM)</t>
  </si>
  <si>
    <t>Bolivia (BO)</t>
  </si>
  <si>
    <t>Brazil (BR)</t>
  </si>
  <si>
    <t>Cayman Islands (KY)</t>
  </si>
  <si>
    <t>Canada (CA)</t>
  </si>
  <si>
    <t>Chile (CL)</t>
  </si>
  <si>
    <t>China (CN)</t>
  </si>
  <si>
    <t>Ghana (GH)</t>
  </si>
  <si>
    <t>Ireland IE)</t>
  </si>
  <si>
    <t>Japan (JP)</t>
  </si>
  <si>
    <t>Mexico (MX)</t>
  </si>
  <si>
    <t>United Kingdom (UK)</t>
  </si>
  <si>
    <t>Namibia (NA)</t>
  </si>
  <si>
    <t>Panama (PA)</t>
  </si>
  <si>
    <t>Peru (PE)</t>
  </si>
  <si>
    <t>United States (US)</t>
  </si>
  <si>
    <r>
      <t>2021 Country-By-Country Reporting (In CAD$ Millions except for Number of Employees)</t>
    </r>
    <r>
      <rPr>
        <b/>
        <vertAlign val="superscript"/>
        <sz val="11"/>
        <color theme="1"/>
        <rFont val="Arial"/>
        <family val="2"/>
      </rPr>
      <t>(1),(2),(3),(4),(5),(6),(7),(8),(9),(10)</t>
    </r>
  </si>
  <si>
    <t>Country/Tax Jurisdiction</t>
  </si>
  <si>
    <t xml:space="preserve">                                   -  </t>
  </si>
  <si>
    <t>Ireland (IE)</t>
  </si>
  <si>
    <r>
      <t>2020 Country-By-Country Reporting (In CAD$ Millions except for Number of Employees)</t>
    </r>
    <r>
      <rPr>
        <b/>
        <vertAlign val="superscript"/>
        <sz val="11"/>
        <rFont val="Arial"/>
        <family val="2"/>
      </rPr>
      <t>(1),(2),(3),(4),(5),(6),(7),(8),(9),(10)</t>
    </r>
  </si>
  <si>
    <t>Mongolia (MN)</t>
  </si>
  <si>
    <r>
      <t>2019 Country-By-Country Reporting (In CAD$ Millions except for Number of Employees)</t>
    </r>
    <r>
      <rPr>
        <b/>
        <vertAlign val="superscript"/>
        <sz val="11"/>
        <color theme="1"/>
        <rFont val="Arial"/>
        <family val="2"/>
      </rPr>
      <t>(1),(2),(3),(4),(5),(6),(7),(8),(9),(10)</t>
    </r>
  </si>
  <si>
    <t xml:space="preserve">(1)   Stated Capital &amp; Accumulated Earnings - For Constituent Entities resident in a jurisdiction other than Canada or those which are resident in Canada but with a functional currency other than CAD, historical foreign exchange rates are used to translate stated capital and accumulated earnings denominated in a foreign currency to CAD for accounting purposes.  For CbCR purposes, stated capital and accumulated earnings for such entities are translated at the applicable average foreign exchange rate for the year.  </t>
  </si>
  <si>
    <t xml:space="preserve">(2)   Income Tax Paid (On Cash Basis) - The amounts reported for income tax paid or refunded on a cash basis are based on information gathered for ESTMA reporting purposes. </t>
  </si>
  <si>
    <t xml:space="preserve">(3)   Stated Capital - Constituent Entities of the Reporting Entity includes partnerships.  For CbCR purposes, partnership contributions are included in the stated capital balances reported.  </t>
  </si>
  <si>
    <t xml:space="preserve">(4)   Difference Between IFRS and Foreign Accounting Standards - The values reported for the allocation of income, taxes and business activities may differ from those reported in accordance with IFRS if the Constituent Entities prepare their financial statements in accordance with their local accounting standards as opposed to IFRS.  The amounts reported are based on the non-consolidated financial statement of the Constituent Entity prepared in accordance with the accounting standards applicable in the Constituent Entity’s tax jurisdiction.  </t>
  </si>
  <si>
    <t xml:space="preserve">(5)   Revenue – Partnership Distributions - Pursuant to the OECD guidance, Revenue is defined to exclude payments received from other Constituent Entities that are treated as dividends in the payor’s tax jurisdiction.  For CbCR purposes, partnership distributions have been excluded from Revenue on the basis that such distributions are of the same nature as dividends. </t>
  </si>
  <si>
    <t xml:space="preserve">(6)   Compania Minera Teck Carmen de Andacollo – Number of Employees - The number of employees of Compania Minera Teck Carmen de Andacollo in Chile is reported on a pro-rata basis in accordance with the pro-rata reporting of the financial data of Compania Minera Teck Carmen de Andacollo.  </t>
  </si>
  <si>
    <t xml:space="preserve">(7)   Compania Minera Teck Quebrada Blanca S.A. – Number of Employees - The number of employees of Compania Minera Teck Quebrada Blanca S.A. in Chile is reported on a pro-rata basis in accordance with the pro-rata reporting of the financial data of Compania Minera Teck Quebrada Blanca S.A.  </t>
  </si>
  <si>
    <t xml:space="preserve">(8)   Compania Minera Antamina S.A. – Number of Employees - The number of employees of Compania Minera Antamina S.A. in Peru is reported on a pro-rata basis in accordance with the pro-rata reporting of the financial data of Compania Minera Antamina S.A.  </t>
  </si>
  <si>
    <t xml:space="preserve">(9)   The number of employees for each tax jurisdiction is computed on a full-time equivalent basis as of the end of year.   </t>
  </si>
  <si>
    <t xml:space="preserve">(10)  GRI 207-4: Country-by-country reporting. </t>
  </si>
  <si>
    <t>Reconciliation of Tax Expense at the Statutory Tax Rate to the Corporate Income Tax Expense Recorded(1)</t>
  </si>
  <si>
    <t>For the Year Ended December 31, 2022 (CAD$ In millions)</t>
  </si>
  <si>
    <t>Bermuda</t>
  </si>
  <si>
    <t>Profit from continuing operations before taxes</t>
  </si>
  <si>
    <t>Loss from discontinued operations before taxes</t>
  </si>
  <si>
    <t>Profit for the year from continuing and discontinued operations before taxes</t>
  </si>
  <si>
    <t>Tax expense (recovery) at the Canadian statutory income tax rate of 26.53%</t>
  </si>
  <si>
    <t>Tax effect of:</t>
  </si>
  <si>
    <t xml:space="preserve">      Resource taxes</t>
  </si>
  <si>
    <t xml:space="preserve">      Resource and depletion allowances</t>
  </si>
  <si>
    <t xml:space="preserve">      Non-deductible expenses (non-taxable income)</t>
  </si>
  <si>
    <t>FX taxed at capital rate</t>
  </si>
  <si>
    <t>ENAMI/IMSA</t>
  </si>
  <si>
    <t xml:space="preserve">      Tax pools not recognized (recognition of previously unrecognized tax pools)</t>
  </si>
  <si>
    <t>Tax pools not recognized (recognition of previously unrecognized tax pools)</t>
  </si>
  <si>
    <t xml:space="preserve">PD: Sale of Horizonte </t>
  </si>
  <si>
    <t xml:space="preserve">      Difference in tax rates in foreign jurisdictions</t>
  </si>
  <si>
    <t>Withholding taxes on foreign earnings</t>
  </si>
  <si>
    <t>Silver stream recless from Antamina to TRL</t>
  </si>
  <si>
    <t>Difference in tax rates from foreign jurisdictions</t>
  </si>
  <si>
    <t xml:space="preserve">      Revisions to prior year estimates</t>
  </si>
  <si>
    <t>Revisions to prior year estimates</t>
  </si>
  <si>
    <t>SBC &amp; Others</t>
  </si>
  <si>
    <t>Fort Hills Impairment - borrowing cost DITL reversal</t>
  </si>
  <si>
    <t>Difference plug</t>
  </si>
  <si>
    <t>Amounts eliminated on consolidation</t>
  </si>
  <si>
    <t>Benefit of change in expected timing of temporary difference reversals</t>
  </si>
  <si>
    <t xml:space="preserve">      Non-controlling interests</t>
  </si>
  <si>
    <t xml:space="preserve">      Effect from sale of Fort Hills</t>
  </si>
  <si>
    <t>Effect from sale of Fort Hills</t>
  </si>
  <si>
    <t xml:space="preserve">      Other</t>
  </si>
  <si>
    <t>SUNAT interest and penalties</t>
  </si>
  <si>
    <t>Provision to filing Antamina</t>
  </si>
  <si>
    <t>FX on Antamina translation</t>
  </si>
  <si>
    <t xml:space="preserve">Reconciled total </t>
  </si>
  <si>
    <t>Grand Total  - Tax Expense from continuing and discontinued operations</t>
  </si>
  <si>
    <t>Grand Total  - Tax Expense</t>
  </si>
  <si>
    <t xml:space="preserve">(1)   GRI 207-4: Country-by-country reporting. </t>
  </si>
  <si>
    <r>
      <t>Reconciliation of Tax Expense at the Statutory Tax Rate to the Corporate Income Tax Expense Recorded</t>
    </r>
    <r>
      <rPr>
        <b/>
        <vertAlign val="superscript"/>
        <sz val="11"/>
        <color theme="1"/>
        <rFont val="Arial"/>
        <family val="2"/>
      </rPr>
      <t>(1)</t>
    </r>
  </si>
  <si>
    <t>For the Year Ended December 31, 2019 (In CAD$ millions)</t>
  </si>
  <si>
    <t>Tax expense (recovery) at the Canadian statutory income tax rate of 26.94%</t>
  </si>
  <si>
    <t>Resource taxes</t>
  </si>
  <si>
    <t>Resource and depletion allowances</t>
  </si>
  <si>
    <t>Non-deductible expenses (non-taxable income)</t>
  </si>
  <si>
    <t>Impact of initial recognition exemption related to the Frontier oil sands project</t>
  </si>
  <si>
    <t>Effect due to legislative changes</t>
  </si>
  <si>
    <t xml:space="preserve">Reconciled Total </t>
  </si>
  <si>
    <r>
      <t>Reconciliation of Amounts Reported From Country-By-Country Report to Consolidated Financial Statements</t>
    </r>
    <r>
      <rPr>
        <b/>
        <vertAlign val="superscript"/>
        <sz val="10"/>
        <color theme="1"/>
        <rFont val="Arial"/>
        <family val="2"/>
      </rPr>
      <t>(1)</t>
    </r>
  </si>
  <si>
    <t>For the Year Ended December 31, 2022 (In CAD$ In millions)</t>
  </si>
  <si>
    <t>Revenues From Third Party Sales</t>
  </si>
  <si>
    <t>Profit/(Loss) Before Tax</t>
  </si>
  <si>
    <t>Tangible Assets Other Than Cash &amp; Cash Equivalents</t>
  </si>
  <si>
    <t>Corporate Income Tax Paid on a Cash Basis</t>
  </si>
  <si>
    <t xml:space="preserve">Amounts Reported : </t>
  </si>
  <si>
    <t>Per CbCR</t>
  </si>
  <si>
    <t>Per TRL Consolidated Financial Statements</t>
  </si>
  <si>
    <t>Differences</t>
  </si>
  <si>
    <t>Reconciling Items from CbCR to Consolidated Financial Statements - Add/(Less):</t>
  </si>
  <si>
    <t>Reconciling Items from CbCR to TRL Consolidated Finanical Statements</t>
  </si>
  <si>
    <r>
      <t>Consolidation adjustments</t>
    </r>
    <r>
      <rPr>
        <vertAlign val="superscript"/>
        <sz val="10"/>
        <color theme="1"/>
        <rFont val="Arial"/>
        <family val="2"/>
      </rPr>
      <t>(2)</t>
    </r>
  </si>
  <si>
    <r>
      <t>Differences in FX rates applied for CbCR and financial statement purposes</t>
    </r>
    <r>
      <rPr>
        <vertAlign val="superscript"/>
        <sz val="10"/>
        <color theme="1"/>
        <rFont val="Arial"/>
        <family val="2"/>
      </rPr>
      <t>(3)</t>
    </r>
  </si>
  <si>
    <r>
      <t>Interest in controlled entities held by minority interest</t>
    </r>
    <r>
      <rPr>
        <vertAlign val="superscript"/>
        <sz val="10"/>
        <color theme="1"/>
        <rFont val="Arial"/>
        <family val="2"/>
      </rPr>
      <t>(4)</t>
    </r>
  </si>
  <si>
    <r>
      <t>Classification differences between CbCR and financial statements</t>
    </r>
    <r>
      <rPr>
        <vertAlign val="superscript"/>
        <sz val="10"/>
        <color theme="1"/>
        <rFont val="Arial"/>
        <family val="2"/>
      </rPr>
      <t>(5)</t>
    </r>
  </si>
  <si>
    <r>
      <t>Other</t>
    </r>
    <r>
      <rPr>
        <vertAlign val="superscript"/>
        <sz val="10"/>
        <color theme="1"/>
        <rFont val="Arial"/>
        <family val="2"/>
      </rPr>
      <t>(6)</t>
    </r>
  </si>
  <si>
    <t>Remaining Differences</t>
  </si>
  <si>
    <r>
      <t>Reconciliation of Amounts Reported From Country-By-Country Report to Consolidated Financial Statements</t>
    </r>
    <r>
      <rPr>
        <b/>
        <vertAlign val="superscript"/>
        <sz val="10"/>
        <color theme="1"/>
        <rFont val="Arial"/>
        <family val="2"/>
      </rPr>
      <t>(1)</t>
    </r>
    <r>
      <rPr>
        <b/>
        <sz val="10"/>
        <color theme="1"/>
        <rFont val="Arial"/>
        <family val="2"/>
      </rPr>
      <t xml:space="preserve">
For the Year Ended December 31, 2021 (In CAD$ millions)</t>
    </r>
  </si>
  <si>
    <t>Reconciling Items from CbCR to Consolidated Financial Statements – Add/(Less):</t>
  </si>
  <si>
    <t xml:space="preserve"> -   </t>
  </si>
  <si>
    <t xml:space="preserve">-   </t>
  </si>
  <si>
    <r>
      <t>Reconciliation of Amounts Reported From Country-By-Country Report to Consolidated Financial Statements</t>
    </r>
    <r>
      <rPr>
        <b/>
        <vertAlign val="superscript"/>
        <sz val="10"/>
        <color theme="1"/>
        <rFont val="Arial"/>
        <family val="2"/>
      </rPr>
      <t>(1)</t>
    </r>
    <r>
      <rPr>
        <b/>
        <sz val="10"/>
        <color theme="1"/>
        <rFont val="Arial"/>
        <family val="2"/>
      </rPr>
      <t xml:space="preserve"> 
For the Year Ended December 31, 2020 (In CAD$ millions)</t>
    </r>
  </si>
  <si>
    <r>
      <t>Reconciliation of Amounts Reported From Country-By-Country Report to Consolidated Financial Statements</t>
    </r>
    <r>
      <rPr>
        <b/>
        <vertAlign val="superscript"/>
        <sz val="10"/>
        <color theme="1"/>
        <rFont val="Arial"/>
        <family val="2"/>
      </rPr>
      <t>(1)</t>
    </r>
    <r>
      <rPr>
        <b/>
        <sz val="10"/>
        <color theme="1"/>
        <rFont val="Arial"/>
        <family val="2"/>
      </rPr>
      <t xml:space="preserve">
For the Year Ended December 31, 2019 (In CAD$ millions)</t>
    </r>
  </si>
  <si>
    <t xml:space="preserve">(2)   Consolidation Adjustments - Amounts relate to adjustments made to bring amounts reported on the non-consolidated financial statement to those reported on the consolidated financial statements.  Adjustments include elimination of intercompany transactions between related entities and purchase price allocation in accordance with IFRS 3 – Business Combinations.  </t>
  </si>
  <si>
    <t xml:space="preserve">(3)   Differences in FX rates applied for CbCR and financial statement purposes - To the extent any entities report in a currency other than the functional currency of the reporting entity, the OECD guidelines for CbC reporting require the amounts for these entities to be translated to the functional currency of the reporting entity using the average annual exchange rate for the year. For financial reporting purposes, a weighted average exchange rate is used to translate amounts reported on the income statement while historical exchange rates are applied to translate amounts reported for tangible assets.  </t>
  </si>
  <si>
    <t>(4)   Interest in controlled entities held by minority interest - For CbCR purposes, amounts reported for each entity are in proportion to the participating interest held by Teck. For financial statement purposes, unrelated revenue, profit before tax and tangible assets of entities controlled but not wholly owned by Teck are fully consolidated into the consolidated financial statements of Teck.</t>
  </si>
  <si>
    <t xml:space="preserve">(5)   Classification differences between CbCR and financial statements - The OECD guidelines for CbC reporting require amounts reported to include and/or exclude certain items which might differ from amounts which would be reported for accounting purposes. For instance, “other income” is included in revenue for CbCR purposes but is not part of revenue for financial reporting purposes.  </t>
  </si>
  <si>
    <t>(6)   Other - Remaining differences between amounts reported for CbCR and financial statements which are insignificant when analyzed individually.</t>
  </si>
  <si>
    <r>
      <t>Summary of All Entities</t>
    </r>
    <r>
      <rPr>
        <b/>
        <vertAlign val="superscript"/>
        <sz val="11"/>
        <color theme="1"/>
        <rFont val="Arial"/>
        <family val="2"/>
      </rPr>
      <t xml:space="preserve"> </t>
    </r>
  </si>
  <si>
    <t>Name of Constituent Entities resident in the Tax Jurisdiction</t>
  </si>
  <si>
    <t xml:space="preserve">Main business activity(ies) carried out by the constituent entity </t>
  </si>
  <si>
    <t>Mining or Production</t>
  </si>
  <si>
    <t>Sales, Marketing or Distribution</t>
  </si>
  <si>
    <t>Research and Development</t>
  </si>
  <si>
    <t>Holding or Managing Intellectual Property</t>
  </si>
  <si>
    <t>Administrative, Management or Support Services</t>
  </si>
  <si>
    <t>Internal Group Finance</t>
  </si>
  <si>
    <t>Insurance</t>
  </si>
  <si>
    <t>Holding Shares or other equity instruments</t>
  </si>
  <si>
    <t>Dormant</t>
  </si>
  <si>
    <t>See Tax Entities tab</t>
  </si>
  <si>
    <t>Summary of Tax Entities</t>
  </si>
  <si>
    <r>
      <t>Summary of All Entities</t>
    </r>
    <r>
      <rPr>
        <b/>
        <vertAlign val="superscript"/>
        <sz val="11"/>
        <color theme="1"/>
        <rFont val="Arial"/>
        <family val="2"/>
      </rPr>
      <t>(1)</t>
    </r>
  </si>
  <si>
    <t>Where "Other" is selected, specify the nature of the activity of the Constituent Entity</t>
  </si>
  <si>
    <t>Argentina</t>
  </si>
  <si>
    <t>Cominco Argentina Ltd. (Branch)</t>
  </si>
  <si>
    <t>X</t>
  </si>
  <si>
    <t>Teck Argentina Ltd. (Branch)</t>
  </si>
  <si>
    <t>Lennard Shelf Pty Ltd</t>
  </si>
  <si>
    <t>Teck Australia Pty Ltd.</t>
  </si>
  <si>
    <t>Exploration.</t>
  </si>
  <si>
    <t>BMC Insurance Company Limited</t>
  </si>
  <si>
    <t>Bolivia</t>
  </si>
  <si>
    <t>Minera Cominco Bolivia Ltda</t>
  </si>
  <si>
    <t>Brazil</t>
  </si>
  <si>
    <t>Companhia Niquel Santa Fe</t>
  </si>
  <si>
    <t>Mineradora INVI Ltda</t>
  </si>
  <si>
    <t>Cayman Islands</t>
  </si>
  <si>
    <t>Aur Mexcay Inc.</t>
  </si>
  <si>
    <t>Aur Perucay Inc.</t>
  </si>
  <si>
    <t>Patcay Inc.</t>
  </si>
  <si>
    <t>Teck Chilean Holdings Ltd. Agencia Chile</t>
  </si>
  <si>
    <t>Compania Minera Teck Carmen de Andacollo</t>
  </si>
  <si>
    <t>Prospection, exploration &amp; exploitation of Andacollo Mine.</t>
  </si>
  <si>
    <t>Compania Minera Teck Quebrada Blanca S.A.</t>
  </si>
  <si>
    <t>The exploitation of the mining concession of the Quebrada Blanca deposit, located in Chile. Generate and sell electricity and power.</t>
  </si>
  <si>
    <t>Quebrada Blanca Holdings SpA</t>
  </si>
  <si>
    <t>Teck Resources Chile Limitada</t>
  </si>
  <si>
    <t>SCM Minera AQM Chile</t>
  </si>
  <si>
    <t>Sierra Jardin Mining S.p.A.</t>
  </si>
  <si>
    <t>Teck Consulting (Beijing) Co., Ltd.</t>
  </si>
  <si>
    <t>Ghana</t>
  </si>
  <si>
    <t>Teck Ghana Limited</t>
  </si>
  <si>
    <t>Teck Ireland Ltd. (Branch)</t>
  </si>
  <si>
    <t>Teck Resources Marketing Japan K.K.</t>
  </si>
  <si>
    <t>Coordinaciones Teck Mexico S.A. de C.V.</t>
  </si>
  <si>
    <t>Minas de San Nicolas, S.A. de C.V.</t>
  </si>
  <si>
    <t>Minera Teck S.A. de C.V.</t>
  </si>
  <si>
    <t>Minera Torre de Oro S.A.P.I. de C.V.</t>
  </si>
  <si>
    <t>Tenedora Teck Mexico, S.A. de C.V.</t>
  </si>
  <si>
    <t>Cominco Namibia Ltd. (Branch)</t>
  </si>
  <si>
    <t>Teck Namibia Ltd. (Branch)</t>
  </si>
  <si>
    <t>Panama</t>
  </si>
  <si>
    <t>Minera Teck Panama, S.A.</t>
  </si>
  <si>
    <t>Panacobre, S.A.</t>
  </si>
  <si>
    <t>Compania Minera Antamina S.A.</t>
  </si>
  <si>
    <t>Compania Minera Zafranal S.A.C.</t>
  </si>
  <si>
    <t>Teck Peru S.A.</t>
  </si>
  <si>
    <t>Kavak Madencilik A.S.</t>
  </si>
  <si>
    <t>Konakli Metal Madencilik Sanayi Ticaret A.S.</t>
  </si>
  <si>
    <t>Orta Truva Madencilik Sanayi ve Ticaret A.S.</t>
  </si>
  <si>
    <t>Teck Anadolu Madencilik Anonim Sirketi</t>
  </si>
  <si>
    <t>Teck Madencilik Sanayi Ticaret A.S.</t>
  </si>
  <si>
    <t>Prospecting, pre-exploration and exploration.</t>
  </si>
  <si>
    <t>American Titanium Inc.</t>
  </si>
  <si>
    <t>Bonna Incorporated</t>
  </si>
  <si>
    <t>Deldorita Ranches Inc.</t>
  </si>
  <si>
    <t>Cattle ranch.</t>
  </si>
  <si>
    <t>TCAI Incorporated</t>
  </si>
  <si>
    <t>Teck Advanced Materials Incorporated</t>
  </si>
  <si>
    <t>Supplies materials to the semi-conductor industry.</t>
  </si>
  <si>
    <t>Teck Alaska Incorporated</t>
  </si>
  <si>
    <t>Teck American Energy Sales Incorporated</t>
  </si>
  <si>
    <t>Teck American Incorporated</t>
  </si>
  <si>
    <t>Mining and mineral exploration.</t>
  </si>
  <si>
    <t>Teck Alaska Maritime Incorporated</t>
  </si>
  <si>
    <t>Owning and operating marine vessels.</t>
  </si>
  <si>
    <t>Teck American Metal Sales Incorporated</t>
  </si>
  <si>
    <t>Teck CO, LLC</t>
  </si>
  <si>
    <t>Teck Washington Incorporated</t>
  </si>
  <si>
    <t>119994 Canada Limited</t>
  </si>
  <si>
    <t>13525261 Canada Inc.</t>
  </si>
  <si>
    <t>14225708 Canada Inc.</t>
  </si>
  <si>
    <t>For future investment purposes.</t>
  </si>
  <si>
    <t>1456359 Ontario Inc.</t>
  </si>
  <si>
    <t>4116313 Canada Inc.</t>
  </si>
  <si>
    <t>585566 B.C. Ltd.</t>
  </si>
  <si>
    <t>6069789 Canada Inc.</t>
  </si>
  <si>
    <t>7062338 Canada Inc.</t>
  </si>
  <si>
    <t>8230137 Canada Inc.</t>
  </si>
  <si>
    <t>8359571 Canada Inc.</t>
  </si>
  <si>
    <t>Holding company for royalty asset.</t>
  </si>
  <si>
    <t>9749977 Canada Inc.</t>
  </si>
  <si>
    <t>Afton Operating Corporation</t>
  </si>
  <si>
    <t>Bamoos Minerals Limited</t>
  </si>
  <si>
    <t>Bartec Mining Company Limited</t>
  </si>
  <si>
    <t>Bitmin Resources Inc.</t>
  </si>
  <si>
    <t>BMC Financial Inc.</t>
  </si>
  <si>
    <t>Bullmoose Operating Corporation</t>
  </si>
  <si>
    <t>Cardinal River Coals Ltd.</t>
  </si>
  <si>
    <t>CESL Limited</t>
  </si>
  <si>
    <t>CESL Technology Ltd.</t>
  </si>
  <si>
    <t>Cirque Operating Corp.</t>
  </si>
  <si>
    <t>Cominco Argentina Ltd.</t>
  </si>
  <si>
    <t>Cominco Namibia Ltd.</t>
  </si>
  <si>
    <t>Elkview Mine G.P. Inc.</t>
  </si>
  <si>
    <t>Elkview Mine Limited Partnership</t>
  </si>
  <si>
    <t>Favourable Lake Explorations Limited</t>
  </si>
  <si>
    <t>Feld Temagami Mines Limited</t>
  </si>
  <si>
    <t>Fording (GP) ULC</t>
  </si>
  <si>
    <t>Fording Amalco Inc.</t>
  </si>
  <si>
    <t>Fording Partnership</t>
  </si>
  <si>
    <t>Fort Hills Energy Limited Partnership</t>
  </si>
  <si>
    <t>Frontier Energy Project Corporation</t>
  </si>
  <si>
    <t>Galore Creek Mining Corporation</t>
  </si>
  <si>
    <t>Galore Creek Partnership</t>
  </si>
  <si>
    <t>Highmont Mining Company (A Partnership)</t>
  </si>
  <si>
    <t>Highmont Operating Corporation</t>
  </si>
  <si>
    <t>International Nickel Ventures Inc.</t>
  </si>
  <si>
    <t>Liard Copper Mines Limited</t>
  </si>
  <si>
    <t>Newfoundland Zinc Mines Limited</t>
  </si>
  <si>
    <t>Nome Securities Limited</t>
  </si>
  <si>
    <t>Quintette Coal Limited</t>
  </si>
  <si>
    <t>Quintette Operating Corporation</t>
  </si>
  <si>
    <t>Ridgetop Forwarding Ltd.</t>
  </si>
  <si>
    <t>Freight forwarding.</t>
  </si>
  <si>
    <t>Sa Dena Hes Operating Corporation</t>
  </si>
  <si>
    <t>Secrecorp Minerals Ltd.</t>
  </si>
  <si>
    <t>Silverbirch Energy Corporation</t>
  </si>
  <si>
    <t>TCL Australia Holdings Inc.</t>
  </si>
  <si>
    <t>TCL U.S. Holdings Ltd.</t>
  </si>
  <si>
    <t>Teck Argentina Ltd.</t>
  </si>
  <si>
    <t>Teck Base Metals Limited</t>
  </si>
  <si>
    <t>Teck Canadian Energy Sales Limited</t>
  </si>
  <si>
    <t>Teck Chilean Holdings Ltd.</t>
  </si>
  <si>
    <t>Teck Coal Limited</t>
  </si>
  <si>
    <t>Teck Coal Partnership</t>
  </si>
  <si>
    <t>Teck Fording Holding Ltd.</t>
  </si>
  <si>
    <t>Teck Foundation</t>
  </si>
  <si>
    <t>Teck Frontier Corporation</t>
  </si>
  <si>
    <t>Teck Highland Valley Copper Corporation</t>
  </si>
  <si>
    <t>Teck Highland Valley Copper Partnership</t>
  </si>
  <si>
    <t>Teck Highmont Holdings Inc.</t>
  </si>
  <si>
    <t xml:space="preserve">Teck Investment Limited </t>
  </si>
  <si>
    <t>Teck Ireland Ltd.</t>
  </si>
  <si>
    <t>Teck Logistics Limited</t>
  </si>
  <si>
    <t>Teck Metals Ltd.</t>
  </si>
  <si>
    <t>Teck Mining Worldwide Holdings Ltd.</t>
  </si>
  <si>
    <t>Teck Namibia Ltd.</t>
  </si>
  <si>
    <t>Teck Nova Scotia Company</t>
  </si>
  <si>
    <t>Teck Panama Minerals Corp.</t>
  </si>
  <si>
    <t>Teck Relincho Holdings Ltd.</t>
  </si>
  <si>
    <t>Teck Resources Coal Partnership</t>
  </si>
  <si>
    <t>Teck Resources Financial Corp.</t>
  </si>
  <si>
    <t>Teck Resources Limited</t>
  </si>
  <si>
    <t>Teck Resources Mining Partnership</t>
  </si>
  <si>
    <t>Teck South American Holdings Ltd.</t>
  </si>
  <si>
    <t>Teck.Com.Inc.</t>
  </si>
  <si>
    <t>Teck-Bullmoose Coal Inc.</t>
  </si>
  <si>
    <t>Teckgold Limited</t>
  </si>
  <si>
    <t>The Quintette Coal Partnership</t>
  </si>
  <si>
    <t>Teck Resources (UK) Ltd.</t>
  </si>
  <si>
    <t>Teck Global Finance Ltd.</t>
  </si>
  <si>
    <t>Mining concession of the Quebrada Blanca deposit. Generate and sell electricity and power.</t>
  </si>
  <si>
    <t>Cattle ranch</t>
  </si>
  <si>
    <t>Supplies materials to the semi-conductor industry</t>
  </si>
  <si>
    <t>Owning and operating marine vessels</t>
  </si>
  <si>
    <t>Holding company for royalty asset</t>
  </si>
  <si>
    <t>Freight forwarding</t>
  </si>
  <si>
    <t>Teck Frontier Energy Partnership</t>
  </si>
  <si>
    <t xml:space="preserve">     b</t>
  </si>
  <si>
    <t>Mongolia</t>
  </si>
  <si>
    <t>TCKMO LLC</t>
  </si>
  <si>
    <t>Truva Bakir Maden Isletmeleri A.S.</t>
  </si>
  <si>
    <t>Holds resource property</t>
  </si>
  <si>
    <t>Agricola Teck S.P.R. de L.R.</t>
  </si>
  <si>
    <t>Minera Tama S.A. de C.V.</t>
  </si>
  <si>
    <t>Minera AQM Copper Peru S.A.C.</t>
  </si>
  <si>
    <t>AQM Copper Inc.</t>
  </si>
  <si>
    <t>Türkiye (TR)</t>
  </si>
  <si>
    <r>
      <t>Water Metrics by Site in Megalitres (ML)</t>
    </r>
    <r>
      <rPr>
        <b/>
        <vertAlign val="superscript"/>
        <sz val="11"/>
        <color rgb="FF000000"/>
        <rFont val="Arial"/>
      </rPr>
      <t xml:space="preserve">(1) </t>
    </r>
    <r>
      <rPr>
        <b/>
        <sz val="11"/>
        <color rgb="FF000000"/>
        <rFont val="Arial"/>
      </rPr>
      <t xml:space="preserve">- 2022 </t>
    </r>
  </si>
  <si>
    <t>Quebrada Blanca Operations (QB)</t>
  </si>
  <si>
    <r>
      <t>Water reuse/recycle in operations</t>
    </r>
    <r>
      <rPr>
        <vertAlign val="superscript"/>
        <sz val="10"/>
        <rFont val="Arial"/>
        <family val="2"/>
      </rPr>
      <t>(9)</t>
    </r>
  </si>
  <si>
    <r>
      <t>Operational water use intensity</t>
    </r>
    <r>
      <rPr>
        <vertAlign val="superscript"/>
        <sz val="10"/>
        <rFont val="Arial"/>
        <family val="2"/>
      </rPr>
      <t>(7)</t>
    </r>
  </si>
  <si>
    <r>
      <t>New water use intensity</t>
    </r>
    <r>
      <rPr>
        <vertAlign val="superscript"/>
        <sz val="10"/>
        <rFont val="Arial"/>
        <family val="2"/>
      </rPr>
      <t>(8)</t>
    </r>
  </si>
  <si>
    <r>
      <t>(7)   Operational water use intensity is the volume of operational water use (m</t>
    </r>
    <r>
      <rPr>
        <vertAlign val="superscript"/>
        <sz val="8"/>
        <color rgb="FF000000"/>
        <rFont val="Arial"/>
        <family val="2"/>
      </rPr>
      <t>3</t>
    </r>
    <r>
      <rPr>
        <sz val="8"/>
        <color rgb="FF000000"/>
        <rFont val="Arial"/>
        <family val="2"/>
      </rPr>
      <t>) per tonne of raw coal or ore processed</t>
    </r>
  </si>
  <si>
    <r>
      <t>(8)   New water use intensity is the volume of new water use (m</t>
    </r>
    <r>
      <rPr>
        <vertAlign val="superscript"/>
        <sz val="8"/>
        <color rgb="FF000000"/>
        <rFont val="Arial"/>
        <family val="2"/>
      </rPr>
      <t>3</t>
    </r>
    <r>
      <rPr>
        <sz val="8"/>
        <color rgb="FF000000"/>
        <rFont val="Arial"/>
        <family val="2"/>
      </rPr>
      <t>) per tonne of material processed</t>
    </r>
  </si>
  <si>
    <t>(9)   Mining operations only</t>
  </si>
  <si>
    <t>Water Metrics by Site in Megalitres (ML) - 2023</t>
  </si>
  <si>
    <t>Water Metrics by Site in Megalitres (ML) - 2022</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</si>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</sst>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0.0000\ ;\(#,##0.0000\)"/>
    <numFmt numFmtId="167" formatCode="#,##0\ ;\(#,##0\)"/>
    <numFmt numFmtId="168" formatCode="dd\ mmm\ yy"/>
    <numFmt numFmtId="169" formatCode="dd\ mmm\ yy\ hh:mm"/>
    <numFmt numFmtId="170" formatCode="0.000"/>
    <numFmt numFmtId="171" formatCode="0_);\(0\)"/>
    <numFmt numFmtId="172" formatCode="#,##0.0"/>
    <numFmt numFmtId="173" formatCode="#,##0.0000"/>
    <numFmt numFmtId="174" formatCode="&quot;$&quot;#,##0"/>
    <numFmt numFmtId="175" formatCode="0.0"/>
    <numFmt numFmtId="176" formatCode="0.0000"/>
    <numFmt numFmtId="177" formatCode="0.0%"/>
    <numFmt numFmtId="178" formatCode="&quot;$&quot;#,##0.0_);\(&quot;$&quot;#,##0.0\)"/>
  </numFmts>
  <fonts count="159">
    <font>
      <sz val="11"/>
      <color theme="1"/>
      <name val="Calibri"/>
      <family val="2"/>
      <scheme val="minor"/>
    </font>
    <font>
      <sz val="10"/>
      <color theme="1"/>
      <name val="Arial"/>
      <family val="2"/>
    </font>
    <font>
      <b/>
      <sz val="11"/>
      <color theme="1"/>
      <name val="Calibri"/>
      <family val="2"/>
      <scheme val="minor"/>
    </font>
    <font>
      <b/>
      <sz val="10"/>
      <color theme="1"/>
      <name val="Arial"/>
      <family val="2"/>
    </font>
    <font>
      <sz val="10"/>
      <color rgb="FF000000"/>
      <name val="Arial"/>
      <family val="2"/>
    </font>
    <font>
      <u/>
      <sz val="11"/>
      <color theme="10"/>
      <name val="Calibri"/>
      <family val="2"/>
      <scheme val="minor"/>
    </font>
    <font>
      <sz val="10"/>
      <name val="Arial"/>
      <family val="2"/>
    </font>
    <font>
      <b/>
      <sz val="10"/>
      <color rgb="FF000000"/>
      <name val="Arial"/>
      <family val="2"/>
    </font>
    <font>
      <sz val="11"/>
      <color theme="1"/>
      <name val="Calibri"/>
      <family val="2"/>
      <scheme val="minor"/>
    </font>
    <font>
      <sz val="11"/>
      <color theme="0"/>
      <name val="Calibri"/>
      <family val="2"/>
      <scheme val="minor"/>
    </font>
    <font>
      <b/>
      <sz val="10"/>
      <color rgb="FF0065BD"/>
      <name val="Arial"/>
      <family val="2"/>
    </font>
    <font>
      <b/>
      <i/>
      <sz val="8"/>
      <name val="Arial"/>
      <family val="2"/>
    </font>
    <font>
      <sz val="18"/>
      <color rgb="FF0065BD"/>
      <name val="Arial"/>
      <family val="2"/>
    </font>
    <font>
      <b/>
      <sz val="10"/>
      <color theme="0"/>
      <name val="Arial"/>
      <family val="2"/>
    </font>
    <font>
      <b/>
      <sz val="11"/>
      <color rgb="FF000000"/>
      <name val="Calibri"/>
      <family val="2"/>
      <scheme val="minor"/>
    </font>
    <font>
      <sz val="12"/>
      <name val="Arial"/>
      <family val="2"/>
    </font>
    <font>
      <sz val="10"/>
      <color rgb="FF0065BD"/>
      <name val="Arial"/>
      <family val="2"/>
    </font>
    <font>
      <sz val="10"/>
      <color indexed="9"/>
      <name val="Arial"/>
      <family val="2"/>
    </font>
    <font>
      <b/>
      <sz val="14"/>
      <color indexed="9"/>
      <name val="Verdana"/>
      <family val="2"/>
    </font>
    <font>
      <sz val="10"/>
      <name val="Verdana"/>
      <family val="2"/>
    </font>
    <font>
      <b/>
      <sz val="12"/>
      <color indexed="9"/>
      <name val="Arial"/>
      <family val="2"/>
    </font>
    <font>
      <b/>
      <sz val="10"/>
      <color indexed="9"/>
      <name val="Arial"/>
      <family val="2"/>
    </font>
    <font>
      <sz val="12"/>
      <name val="Verdana"/>
      <family val="2"/>
    </font>
    <font>
      <sz val="10"/>
      <color indexed="8"/>
      <name val="Arial"/>
      <family val="2"/>
    </font>
    <font>
      <sz val="10"/>
      <color indexed="56"/>
      <name val="Arial"/>
      <family val="2"/>
    </font>
    <font>
      <sz val="10"/>
      <color indexed="58"/>
      <name val="Arial"/>
      <family val="2"/>
    </font>
    <font>
      <sz val="10"/>
      <color indexed="60"/>
      <name val="Arial"/>
      <family val="2"/>
    </font>
    <font>
      <b/>
      <sz val="12"/>
      <name val="Arial"/>
      <family val="2"/>
    </font>
    <font>
      <b/>
      <sz val="10"/>
      <name val="Arial"/>
      <family val="2"/>
    </font>
    <font>
      <b/>
      <sz val="14"/>
      <color indexed="28"/>
      <name val="Verdana"/>
      <family val="2"/>
    </font>
    <font>
      <b/>
      <sz val="14"/>
      <color theme="3"/>
      <name val="Verdana"/>
      <family val="2"/>
    </font>
    <font>
      <b/>
      <sz val="11"/>
      <color rgb="FFFF0000"/>
      <name val="Calibri"/>
      <family val="2"/>
      <scheme val="minor"/>
    </font>
    <font>
      <vertAlign val="superscript"/>
      <sz val="10"/>
      <color theme="1"/>
      <name val="Arial"/>
      <family val="2"/>
    </font>
    <font>
      <sz val="8"/>
      <color theme="1"/>
      <name val="Arial"/>
      <family val="2"/>
    </font>
    <font>
      <sz val="11"/>
      <color theme="1"/>
      <name val="Arial"/>
      <family val="2"/>
    </font>
    <font>
      <b/>
      <sz val="16"/>
      <color theme="1"/>
      <name val="Arial"/>
      <family val="2"/>
    </font>
    <font>
      <b/>
      <vertAlign val="superscript"/>
      <sz val="10"/>
      <color theme="1"/>
      <name val="Arial"/>
      <family val="2"/>
    </font>
    <font>
      <vertAlign val="superscript"/>
      <sz val="10"/>
      <color rgb="FF000000"/>
      <name val="Arial"/>
      <family val="2"/>
    </font>
    <font>
      <sz val="11"/>
      <name val="Arial"/>
      <family val="2"/>
    </font>
    <font>
      <sz val="11"/>
      <name val="Calibri"/>
      <family val="2"/>
      <scheme val="minor"/>
    </font>
    <font>
      <b/>
      <vertAlign val="superscript"/>
      <sz val="10"/>
      <name val="Arial"/>
      <family val="2"/>
    </font>
    <font>
      <sz val="8"/>
      <name val="Arial"/>
      <family val="2"/>
    </font>
    <font>
      <vertAlign val="superscript"/>
      <sz val="10"/>
      <name val="Arial"/>
      <family val="2"/>
    </font>
    <font>
      <sz val="8"/>
      <color rgb="FF000000"/>
      <name val="Arial"/>
      <family val="2"/>
    </font>
    <font>
      <b/>
      <sz val="14"/>
      <color theme="4" tint="-0.499984740745262"/>
      <name val="Arial"/>
      <family val="2"/>
    </font>
    <font>
      <sz val="11"/>
      <color theme="4" tint="-0.499984740745262"/>
      <name val="Calibri"/>
      <family val="2"/>
      <scheme val="minor"/>
    </font>
    <font>
      <b/>
      <sz val="11"/>
      <color theme="1"/>
      <name val="Arial"/>
      <family val="2"/>
    </font>
    <font>
      <sz val="12"/>
      <color theme="1"/>
      <name val="Arial"/>
      <family val="2"/>
    </font>
    <font>
      <b/>
      <vertAlign val="superscript"/>
      <sz val="11"/>
      <color theme="1"/>
      <name val="Arial"/>
      <family val="2"/>
    </font>
    <font>
      <sz val="11"/>
      <color rgb="FF000000"/>
      <name val="Calibri"/>
      <family val="2"/>
    </font>
    <font>
      <sz val="8"/>
      <name val="Foundrysterling-bookregular"/>
    </font>
    <font>
      <sz val="10"/>
      <color theme="5"/>
      <name val="Arial"/>
      <family val="2"/>
    </font>
    <font>
      <sz val="9"/>
      <color rgb="FF000000"/>
      <name val="Arial"/>
      <family val="2"/>
    </font>
    <font>
      <b/>
      <sz val="9"/>
      <color rgb="FF000000"/>
      <name val="Arial"/>
      <family val="2"/>
    </font>
    <font>
      <sz val="7"/>
      <color theme="1"/>
      <name val="Times New Roman"/>
      <family val="1"/>
    </font>
    <font>
      <b/>
      <vertAlign val="superscript"/>
      <sz val="10"/>
      <color rgb="FF000000"/>
      <name val="Arial"/>
      <family val="2"/>
    </font>
    <font>
      <u/>
      <sz val="12"/>
      <color theme="10"/>
      <name val="Arial"/>
      <family val="2"/>
    </font>
    <font>
      <sz val="9"/>
      <name val="Arial"/>
      <family val="2"/>
    </font>
    <font>
      <b/>
      <sz val="16"/>
      <color rgb="FF000000"/>
      <name val="Arial"/>
      <family val="2"/>
    </font>
    <font>
      <sz val="11"/>
      <color theme="1"/>
      <name val="Calibri"/>
      <family val="2"/>
    </font>
    <font>
      <sz val="11"/>
      <color rgb="FF1F4E78"/>
      <name val="Calibri"/>
      <family val="2"/>
    </font>
    <font>
      <b/>
      <sz val="10"/>
      <color rgb="FFFFFFFF"/>
      <name val="Arial"/>
      <family val="2"/>
    </font>
    <font>
      <b/>
      <sz val="11"/>
      <color rgb="FF000000"/>
      <name val="Calibri"/>
      <family val="2"/>
    </font>
    <font>
      <b/>
      <sz val="16"/>
      <name val="Arial"/>
      <family val="2"/>
    </font>
    <font>
      <sz val="11"/>
      <name val="Calibri"/>
      <family val="2"/>
    </font>
    <font>
      <b/>
      <sz val="14"/>
      <name val="Arial"/>
      <family val="2"/>
    </font>
    <font>
      <b/>
      <vertAlign val="superscript"/>
      <sz val="12"/>
      <name val="Arial"/>
      <family val="2"/>
    </font>
    <font>
      <sz val="7"/>
      <name val="Times New Roman"/>
      <family val="1"/>
    </font>
    <font>
      <sz val="11"/>
      <name val="Foundrysterling-mediumregular"/>
    </font>
    <font>
      <b/>
      <sz val="11"/>
      <name val="Calibri"/>
      <family val="2"/>
    </font>
    <font>
      <sz val="10"/>
      <name val="Foundrysterling-bookregular"/>
    </font>
    <font>
      <b/>
      <sz val="14"/>
      <color rgb="FF002060"/>
      <name val="Arial"/>
      <family val="2"/>
    </font>
    <font>
      <sz val="11"/>
      <color rgb="FF002060"/>
      <name val="Calibri"/>
      <family val="2"/>
      <scheme val="minor"/>
    </font>
    <font>
      <b/>
      <sz val="14"/>
      <color rgb="FF002060"/>
      <name val="Calibri Light"/>
      <family val="2"/>
    </font>
    <font>
      <sz val="11"/>
      <color rgb="FF002060"/>
      <name val="Calibri Light"/>
      <family val="2"/>
    </font>
    <font>
      <sz val="7"/>
      <color theme="1"/>
      <name val="Arial"/>
      <family val="2"/>
    </font>
    <font>
      <sz val="11"/>
      <color rgb="FF002060"/>
      <name val="Arial"/>
      <family val="2"/>
    </font>
    <font>
      <b/>
      <sz val="12"/>
      <color theme="0"/>
      <name val="Arial"/>
      <family val="2"/>
    </font>
    <font>
      <u/>
      <sz val="10"/>
      <color theme="10"/>
      <name val="Arial"/>
      <family val="2"/>
    </font>
    <font>
      <sz val="10"/>
      <color rgb="FFFF0000"/>
      <name val="Arial"/>
      <family val="2"/>
    </font>
    <font>
      <vertAlign val="subscript"/>
      <sz val="8"/>
      <color theme="1"/>
      <name val="Arial"/>
      <family val="2"/>
    </font>
    <font>
      <sz val="14"/>
      <color theme="1"/>
      <name val="Calibri"/>
      <family val="2"/>
      <scheme val="minor"/>
    </font>
    <font>
      <b/>
      <sz val="18"/>
      <color theme="1"/>
      <name val="Arial"/>
      <family val="2"/>
    </font>
    <font>
      <sz val="11"/>
      <color theme="9"/>
      <name val="Calibri"/>
      <family val="2"/>
      <scheme val="minor"/>
    </font>
    <font>
      <sz val="8"/>
      <name val="Calibri"/>
      <family val="2"/>
      <scheme val="minor"/>
    </font>
    <font>
      <sz val="8"/>
      <color theme="1"/>
      <name val="Calibri"/>
      <family val="2"/>
      <scheme val="minor"/>
    </font>
    <font>
      <sz val="12"/>
      <color theme="1"/>
      <name val="Calibri"/>
      <family val="2"/>
      <scheme val="minor"/>
    </font>
    <font>
      <b/>
      <sz val="11"/>
      <color rgb="FF3F3F3F"/>
      <name val="Calibri"/>
      <family val="2"/>
      <scheme val="minor"/>
    </font>
    <font>
      <b/>
      <sz val="11"/>
      <color rgb="FFFA7D00"/>
      <name val="Calibri"/>
      <family val="2"/>
      <scheme val="minor"/>
    </font>
    <font>
      <sz val="11"/>
      <color theme="4" tint="-0.499984740745262"/>
      <name val="Arial"/>
      <family val="2"/>
    </font>
    <font>
      <sz val="7"/>
      <color rgb="FF000000"/>
      <name val="Arial"/>
      <family val="2"/>
    </font>
    <font>
      <sz val="9"/>
      <color theme="1"/>
      <name val="Arial"/>
      <family val="2"/>
    </font>
    <font>
      <sz val="7"/>
      <name val="Arial"/>
      <family val="2"/>
    </font>
    <font>
      <b/>
      <sz val="8"/>
      <name val="Arial"/>
      <family val="2"/>
    </font>
    <font>
      <vertAlign val="subscript"/>
      <sz val="10"/>
      <name val="Arial"/>
      <family val="2"/>
    </font>
    <font>
      <sz val="7"/>
      <color theme="1"/>
      <name val="Calibri"/>
      <family val="2"/>
      <scheme val="minor"/>
    </font>
    <font>
      <sz val="8"/>
      <color rgb="FF000000"/>
      <name val="Times New Roman"/>
      <family val="1"/>
    </font>
    <font>
      <b/>
      <sz val="11"/>
      <color theme="0"/>
      <name val="Calibri"/>
      <family val="2"/>
      <scheme val="minor"/>
    </font>
    <font>
      <b/>
      <sz val="14"/>
      <color rgb="FF000F7B"/>
      <name val="Arial"/>
      <family val="2"/>
    </font>
    <font>
      <b/>
      <vertAlign val="superscript"/>
      <sz val="10"/>
      <color theme="0"/>
      <name val="Arial"/>
      <family val="2"/>
    </font>
    <font>
      <vertAlign val="superscript"/>
      <sz val="11"/>
      <color theme="1"/>
      <name val="Arial"/>
      <family val="2"/>
    </font>
    <font>
      <b/>
      <vertAlign val="subscript"/>
      <sz val="10"/>
      <color theme="0"/>
      <name val="Arial"/>
      <family val="2"/>
    </font>
    <font>
      <sz val="10"/>
      <color theme="0"/>
      <name val="Arial"/>
      <family val="2"/>
    </font>
    <font>
      <b/>
      <vertAlign val="subscript"/>
      <sz val="11"/>
      <color theme="1"/>
      <name val="Arial"/>
      <family val="2"/>
    </font>
    <font>
      <b/>
      <sz val="11"/>
      <name val="Arial"/>
      <family val="2"/>
    </font>
    <font>
      <b/>
      <vertAlign val="superscript"/>
      <sz val="11"/>
      <name val="Arial"/>
      <family val="2"/>
    </font>
    <font>
      <sz val="11"/>
      <color theme="0"/>
      <name val="Arial"/>
      <family val="2"/>
    </font>
    <font>
      <b/>
      <sz val="11"/>
      <color rgb="FF000000"/>
      <name val="Arial"/>
      <family val="2"/>
    </font>
    <font>
      <b/>
      <vertAlign val="superscript"/>
      <sz val="11"/>
      <color rgb="FF000000"/>
      <name val="Arial"/>
      <family val="2"/>
    </font>
    <font>
      <vertAlign val="superscript"/>
      <sz val="10"/>
      <color theme="0"/>
      <name val="Arial"/>
      <family val="2"/>
    </font>
    <font>
      <u/>
      <sz val="11"/>
      <color theme="10"/>
      <name val="Arial"/>
      <family val="2"/>
    </font>
    <font>
      <u/>
      <sz val="10"/>
      <color rgb="FF0070C0"/>
      <name val="Arial"/>
      <family val="2"/>
    </font>
    <font>
      <sz val="10"/>
      <color rgb="FF0070C0"/>
      <name val="Arial"/>
      <family val="2"/>
    </font>
    <font>
      <b/>
      <u/>
      <sz val="12"/>
      <color theme="0"/>
      <name val="Arial"/>
      <family val="2"/>
    </font>
    <font>
      <b/>
      <u/>
      <sz val="11"/>
      <color theme="0"/>
      <name val="Arial"/>
      <family val="2"/>
    </font>
    <font>
      <b/>
      <sz val="7"/>
      <name val="Arial"/>
      <family val="2"/>
    </font>
    <font>
      <b/>
      <sz val="8"/>
      <color rgb="FF000000"/>
      <name val="Arial"/>
      <family val="2"/>
    </font>
    <font>
      <b/>
      <sz val="14"/>
      <color rgb="FF1E4E79"/>
      <name val="Arial"/>
      <family val="2"/>
    </font>
    <font>
      <sz val="11"/>
      <color rgb="FF1E4E79"/>
      <name val="Calibri"/>
      <family val="2"/>
    </font>
    <font>
      <b/>
      <sz val="10"/>
      <color rgb="FFFF0000"/>
      <name val="Arial"/>
      <family val="2"/>
    </font>
    <font>
      <b/>
      <sz val="11"/>
      <color rgb="FF000000"/>
      <name val="Arial"/>
    </font>
    <font>
      <b/>
      <vertAlign val="superscript"/>
      <sz val="11"/>
      <color rgb="FF000000"/>
      <name val="Arial"/>
    </font>
    <font>
      <sz val="10"/>
      <name val="Arial"/>
    </font>
    <font>
      <b/>
      <sz val="10"/>
      <color theme="0"/>
      <name val="Arial"/>
    </font>
    <font>
      <b/>
      <vertAlign val="superscript"/>
      <sz val="10"/>
      <color rgb="FFFFFFFF"/>
      <name val="Arial"/>
      <family val="2"/>
    </font>
    <font>
      <sz val="10"/>
      <color rgb="FF000000"/>
      <name val="Arial"/>
    </font>
    <font>
      <u/>
      <sz val="11"/>
      <color theme="10"/>
      <name val="Arial"/>
    </font>
    <font>
      <b/>
      <sz val="10"/>
      <color theme="1"/>
      <name val="Arial"/>
    </font>
    <font>
      <sz val="10"/>
      <color theme="0"/>
      <name val="Arial"/>
    </font>
    <font>
      <b/>
      <sz val="11"/>
      <name val="Arial"/>
    </font>
    <font>
      <sz val="10"/>
      <name val="Arial"/>
      <charset val="1"/>
    </font>
    <font>
      <sz val="10"/>
      <color rgb="FF000000"/>
      <name val="Arial"/>
      <charset val="1"/>
    </font>
    <font>
      <b/>
      <sz val="10"/>
      <name val="Arial"/>
      <charset val="1"/>
    </font>
    <font>
      <sz val="10"/>
      <color rgb="FFFFFFFF"/>
      <name val="Arial"/>
    </font>
    <font>
      <vertAlign val="superscript"/>
      <sz val="10"/>
      <color rgb="FFFFFFFF"/>
      <name val="Arial"/>
    </font>
    <font>
      <sz val="11"/>
      <color rgb="FF00B050"/>
      <name val="Calibri"/>
      <family val="2"/>
      <scheme val="minor"/>
    </font>
    <font>
      <i/>
      <sz val="11"/>
      <color theme="1"/>
      <name val="Calibri"/>
      <family val="2"/>
      <scheme val="minor"/>
    </font>
    <font>
      <i/>
      <u/>
      <sz val="11"/>
      <color theme="1"/>
      <name val="Calibri"/>
      <family val="2"/>
      <scheme val="minor"/>
    </font>
    <font>
      <sz val="11"/>
      <color rgb="FF000000"/>
      <name val="Calibri"/>
      <family val="2"/>
      <scheme val="minor"/>
    </font>
    <font>
      <sz val="10"/>
      <color theme="1"/>
      <name val="Arial"/>
    </font>
    <font>
      <sz val="11"/>
      <color rgb="FF000000"/>
      <name val="Arial"/>
      <family val="2"/>
    </font>
    <font>
      <vertAlign val="superscript"/>
      <sz val="8"/>
      <color rgb="FF000000"/>
      <name val="Arial"/>
      <family val="2"/>
    </font>
    <font>
      <sz val="11"/>
      <color rgb="FFFF0000"/>
      <name val="Calibri"/>
      <family val="2"/>
    </font>
    <font>
      <vertAlign val="superscript"/>
      <sz val="8"/>
      <color theme="1"/>
      <name val="Arial"/>
      <family val="2"/>
    </font>
    <font>
      <b/>
      <vertAlign val="superscript"/>
      <sz val="12"/>
      <color rgb="FF000F7B"/>
      <name val="Arial"/>
      <family val="2"/>
    </font>
    <font>
      <sz val="8"/>
      <name val="Arial"/>
    </font>
    <font>
      <b/>
      <sz val="10"/>
      <color rgb="FF000000"/>
      <name val="Arial"/>
    </font>
    <font>
      <sz val="8"/>
      <color theme="1"/>
      <name val="Arial"/>
    </font>
    <font>
      <sz val="8"/>
      <color theme="0"/>
      <name val="Arial"/>
      <family val="2"/>
    </font>
    <font>
      <i/>
      <sz val="11"/>
      <name val="Arial"/>
      <family val="2"/>
    </font>
    <font>
      <b/>
      <sz val="10"/>
      <name val="Arial"/>
    </font>
    <font>
      <sz val="8"/>
      <color rgb="FF000000"/>
      <name val="Arial"/>
    </font>
    <font>
      <sz val="11"/>
      <color theme="1"/>
      <name val="Arial"/>
    </font>
    <font>
      <u/>
      <sz val="10"/>
      <color theme="10"/>
      <name val="Arial"/>
    </font>
    <font>
      <sz val="9"/>
      <color theme="1"/>
      <name val="Arial"/>
    </font>
    <font>
      <b/>
      <sz val="14"/>
      <color rgb="FF000F7B"/>
      <name val="Arial"/>
    </font>
    <font>
      <b/>
      <vertAlign val="superscript"/>
      <sz val="12"/>
      <color rgb="FF000F7B"/>
      <name val="Arial"/>
    </font>
    <font>
      <b/>
      <sz val="10"/>
      <color rgb="FFFFFFFF"/>
      <name val="Arial"/>
    </font>
    <font>
      <b/>
      <vertAlign val="superscript"/>
      <sz val="10"/>
      <color rgb="FFFFFFFF"/>
      <name val="Arial"/>
    </font>
  </fonts>
  <fills count="44">
    <fill>
      <patternFill patternType="none"/>
    </fill>
    <fill>
      <patternFill patternType="gray125"/>
    </fill>
    <fill>
      <patternFill patternType="solid">
        <fgColor rgb="FF0065BD"/>
        <bgColor indexed="64"/>
      </patternFill>
    </fill>
    <fill>
      <patternFill patternType="solid">
        <fgColor rgb="FFFFFFFF"/>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49"/>
        <bgColor indexed="64"/>
      </patternFill>
    </fill>
    <fill>
      <patternFill patternType="solid">
        <fgColor indexed="48"/>
        <bgColor indexed="64"/>
      </patternFill>
    </fill>
    <fill>
      <patternFill patternType="solid">
        <fgColor theme="3"/>
        <bgColor indexed="64"/>
      </patternFill>
    </fill>
    <fill>
      <patternFill patternType="solid">
        <fgColor indexed="39"/>
        <bgColor indexed="64"/>
      </patternFill>
    </fill>
    <fill>
      <patternFill patternType="solid">
        <fgColor indexed="16"/>
        <bgColor indexed="64"/>
      </patternFill>
    </fill>
    <fill>
      <patternFill patternType="solid">
        <fgColor indexed="53"/>
        <bgColor indexed="64"/>
      </patternFill>
    </fill>
    <fill>
      <patternFill patternType="solid">
        <fgColor indexed="19"/>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54"/>
        <bgColor indexed="64"/>
      </patternFill>
    </fill>
    <fill>
      <patternFill patternType="solid">
        <fgColor indexed="23"/>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indexed="25"/>
        <bgColor indexed="64"/>
      </patternFill>
    </fill>
    <fill>
      <patternFill patternType="solid">
        <fgColor indexed="59"/>
        <bgColor indexed="64"/>
      </patternFill>
    </fill>
    <fill>
      <patternFill patternType="solid">
        <fgColor indexed="40"/>
        <bgColor indexed="64"/>
      </patternFill>
    </fill>
    <fill>
      <patternFill patternType="solid">
        <fgColor indexed="11"/>
        <bgColor indexed="64"/>
      </patternFill>
    </fill>
    <fill>
      <patternFill patternType="solid">
        <fgColor indexed="8"/>
        <bgColor indexed="64"/>
      </patternFill>
    </fill>
    <fill>
      <patternFill patternType="solid">
        <fgColor indexed="51"/>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2F2F2"/>
      </patternFill>
    </fill>
    <fill>
      <patternFill patternType="solid">
        <fgColor theme="0" tint="-0.14999847407452621"/>
        <bgColor rgb="FF000000"/>
      </patternFill>
    </fill>
    <fill>
      <patternFill patternType="solid">
        <fgColor rgb="FF69D6F6"/>
        <bgColor indexed="64"/>
      </patternFill>
    </fill>
    <fill>
      <patternFill patternType="solid">
        <fgColor rgb="FF000F7B"/>
        <bgColor indexed="64"/>
      </patternFill>
    </fill>
    <fill>
      <patternFill patternType="solid">
        <fgColor rgb="FF54C9E5"/>
        <bgColor indexed="64"/>
      </patternFill>
    </fill>
    <fill>
      <patternFill patternType="solid">
        <fgColor rgb="FF000F7B"/>
        <bgColor rgb="FF000000"/>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0F7B"/>
        <bgColor rgb="FF000F7B"/>
      </patternFill>
    </fill>
    <fill>
      <patternFill patternType="solid">
        <fgColor rgb="FFD8D8D8"/>
        <bgColor rgb="FFD8D8D8"/>
      </patternFill>
    </fill>
    <fill>
      <patternFill patternType="solid">
        <fgColor rgb="FFD9D9D9"/>
        <bgColor rgb="FF000000"/>
      </patternFill>
    </fill>
    <fill>
      <patternFill patternType="solid">
        <fgColor theme="0"/>
        <bgColor rgb="FF000000"/>
      </patternFill>
    </fill>
    <fill>
      <patternFill patternType="solid">
        <fgColor theme="2"/>
        <bgColor indexed="64"/>
      </patternFill>
    </fill>
  </fills>
  <borders count="123">
    <border>
      <left/>
      <right/>
      <top/>
      <bottom/>
      <diagonal/>
    </border>
    <border>
      <left style="thin">
        <color auto="1"/>
      </left>
      <right style="thin">
        <color auto="1"/>
      </right>
      <top style="thin">
        <color auto="1"/>
      </top>
      <bottom style="thin">
        <color auto="1"/>
      </bottom>
      <diagonal/>
    </border>
    <border>
      <left/>
      <right/>
      <top style="thick">
        <color rgb="FF0065BD"/>
      </top>
      <bottom/>
      <diagonal/>
    </border>
    <border>
      <left/>
      <right/>
      <top/>
      <bottom style="thick">
        <color rgb="FF0065BD"/>
      </bottom>
      <diagonal/>
    </border>
    <border>
      <left/>
      <right/>
      <top/>
      <bottom style="thin">
        <color rgb="FF0065BD"/>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bottom/>
      <diagonal/>
    </border>
    <border>
      <left/>
      <right/>
      <top style="hair">
        <color indexed="46"/>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hair">
        <color auto="1"/>
      </bottom>
      <diagonal/>
    </border>
    <border>
      <left/>
      <right/>
      <top style="hair">
        <color theme="1"/>
      </top>
      <bottom style="medium">
        <color theme="1"/>
      </bottom>
      <diagonal/>
    </border>
    <border>
      <left/>
      <right/>
      <top/>
      <bottom style="thin">
        <color theme="2"/>
      </bottom>
      <diagonal/>
    </border>
    <border>
      <left/>
      <right/>
      <top/>
      <bottom style="thin">
        <color theme="1" tint="0.14999847407452621"/>
      </bottom>
      <diagonal/>
    </border>
    <border>
      <left/>
      <right/>
      <top/>
      <bottom style="thick">
        <color rgb="FF54C9E5"/>
      </bottom>
      <diagonal/>
    </border>
    <border>
      <left/>
      <right/>
      <top style="thick">
        <color rgb="FF54C9E5"/>
      </top>
      <bottom style="thick">
        <color rgb="FF54C9E5"/>
      </bottom>
      <diagonal/>
    </border>
    <border>
      <left style="thick">
        <color rgb="FF54C9E5"/>
      </left>
      <right/>
      <top style="thick">
        <color rgb="FF54C9E5"/>
      </top>
      <bottom style="thick">
        <color rgb="FF54C9E5"/>
      </bottom>
      <diagonal/>
    </border>
    <border>
      <left style="thick">
        <color theme="4" tint="-0.499984740745262"/>
      </left>
      <right/>
      <top style="thick">
        <color rgb="FF54C9E5"/>
      </top>
      <bottom style="thick">
        <color rgb="FF54C9E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bottom/>
      <diagonal/>
    </border>
    <border>
      <left style="thin">
        <color auto="1"/>
      </left>
      <right style="thin">
        <color theme="0" tint="-0.34998626667073579"/>
      </right>
      <top style="thin">
        <color auto="1"/>
      </top>
      <bottom/>
      <diagonal/>
    </border>
    <border>
      <left style="thin">
        <color auto="1"/>
      </left>
      <right style="thin">
        <color theme="0" tint="-0.34998626667073579"/>
      </right>
      <top/>
      <bottom style="thin">
        <color indexed="64"/>
      </bottom>
      <diagonal/>
    </border>
    <border>
      <left style="thin">
        <color theme="0" tint="-0.34998626667073579"/>
      </left>
      <right style="thin">
        <color theme="0" tint="-0.34998626667073579"/>
      </right>
      <top style="thin">
        <color auto="1"/>
      </top>
      <bottom/>
      <diagonal/>
    </border>
    <border>
      <left style="thin">
        <color theme="0" tint="-0.34998626667073579"/>
      </left>
      <right style="thin">
        <color theme="0" tint="-0.34998626667073579"/>
      </right>
      <top/>
      <bottom/>
      <diagonal/>
    </border>
    <border>
      <left style="thin">
        <color theme="1" tint="0.14999847407452621"/>
      </left>
      <right/>
      <top/>
      <bottom style="thin">
        <color theme="1" tint="0.14999847407452621"/>
      </bottom>
      <diagonal/>
    </border>
    <border>
      <left style="thin">
        <color theme="1" tint="0.14999847407452621"/>
      </left>
      <right/>
      <top style="thin">
        <color theme="1" tint="0.14999847407452621"/>
      </top>
      <bottom/>
      <diagonal/>
    </border>
    <border>
      <left/>
      <right/>
      <top style="thin">
        <color theme="1" tint="0.14999847407452621"/>
      </top>
      <bottom/>
      <diagonal/>
    </border>
    <border>
      <left/>
      <right/>
      <top style="thick">
        <color rgb="FF69D6F6"/>
      </top>
      <bottom style="thick">
        <color rgb="FF69D6F6"/>
      </bottom>
      <diagonal/>
    </border>
    <border>
      <left/>
      <right/>
      <top/>
      <bottom style="thick">
        <color rgb="FF69D6F6"/>
      </bottom>
      <diagonal/>
    </border>
    <border>
      <left/>
      <right style="thin">
        <color indexed="64"/>
      </right>
      <top/>
      <bottom/>
      <diagonal/>
    </border>
    <border>
      <left style="thin">
        <color indexed="64"/>
      </left>
      <right/>
      <top/>
      <bottom style="thin">
        <color indexed="64"/>
      </bottom>
      <diagonal/>
    </border>
    <border>
      <left/>
      <right/>
      <top style="thin">
        <color theme="0" tint="-0.34998626667073579"/>
      </top>
      <bottom/>
      <diagonal/>
    </border>
    <border>
      <left/>
      <right/>
      <top/>
      <bottom style="thin">
        <color theme="3"/>
      </bottom>
      <diagonal/>
    </border>
    <border>
      <left/>
      <right/>
      <top style="thin">
        <color theme="0" tint="-0.34998626667073579"/>
      </top>
      <bottom style="thin">
        <color theme="1" tint="0.14999847407452621"/>
      </bottom>
      <diagonal/>
    </border>
    <border>
      <left/>
      <right style="thin">
        <color theme="0" tint="-0.34998626667073579"/>
      </right>
      <top style="thin">
        <color theme="0" tint="-0.34998626667073579"/>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style="thin">
        <color theme="0" tint="-0.34998626667073579"/>
      </left>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style="thin">
        <color rgb="FFA6A6A6"/>
      </left>
      <right style="thin">
        <color rgb="FFA6A6A6"/>
      </right>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top/>
      <bottom style="thin">
        <color rgb="FFA6A6A6"/>
      </bottom>
      <diagonal/>
    </border>
    <border>
      <left/>
      <right/>
      <top style="thin">
        <color rgb="FFA6A6A6"/>
      </top>
      <bottom/>
      <diagonal/>
    </border>
    <border>
      <left style="thin">
        <color indexed="64"/>
      </left>
      <right/>
      <top/>
      <bottom/>
      <diagonal/>
    </border>
    <border>
      <left style="thin">
        <color indexed="64"/>
      </left>
      <right/>
      <top style="thin">
        <color rgb="FFA6A6A6"/>
      </top>
      <bottom/>
      <diagonal/>
    </border>
    <border>
      <left style="thin">
        <color theme="0" tint="-0.14999847407452621"/>
      </left>
      <right/>
      <top/>
      <bottom/>
      <diagonal/>
    </border>
    <border>
      <left style="thin">
        <color theme="0" tint="-0.34998626667073579"/>
      </left>
      <right style="thin">
        <color theme="0" tint="-0.34998626667073579"/>
      </right>
      <top style="thin">
        <color theme="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1"/>
      </bottom>
      <diagonal/>
    </border>
    <border>
      <left style="thin">
        <color rgb="FFA6A6A6"/>
      </left>
      <right/>
      <top style="thin">
        <color rgb="FFA6A6A6"/>
      </top>
      <bottom/>
      <diagonal/>
    </border>
    <border>
      <left style="thin">
        <color rgb="FFA6A6A6"/>
      </left>
      <right/>
      <top/>
      <bottom style="thin">
        <color rgb="FFA6A6A6"/>
      </bottom>
      <diagonal/>
    </border>
    <border>
      <left style="thin">
        <color rgb="FFA6A6A6"/>
      </left>
      <right style="thin">
        <color rgb="FFA6A6A6"/>
      </right>
      <top/>
      <bottom/>
      <diagonal/>
    </border>
    <border>
      <left/>
      <right style="thin">
        <color rgb="FFA6A6A6"/>
      </right>
      <top style="thin">
        <color rgb="FFA6A6A6"/>
      </top>
      <bottom/>
      <diagonal/>
    </border>
    <border>
      <left/>
      <right style="thin">
        <color rgb="FFA6A6A6"/>
      </right>
      <top/>
      <bottom style="thin">
        <color rgb="FFA6A6A6"/>
      </bottom>
      <diagonal/>
    </border>
    <border>
      <left style="thin">
        <color theme="0" tint="-0.34998626667073579"/>
      </left>
      <right style="thin">
        <color theme="0" tint="-0.34998626667073579"/>
      </right>
      <top style="thin">
        <color theme="2" tint="-0.499984740745262"/>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rgb="FFA6A6A6"/>
      </left>
      <right style="thin">
        <color rgb="FFA6A6A6"/>
      </right>
      <top style="medium">
        <color theme="0" tint="-0.34998626667073579"/>
      </top>
      <bottom style="thin">
        <color rgb="FFA6A6A6"/>
      </bottom>
      <diagonal/>
    </border>
    <border>
      <left style="thin">
        <color rgb="FFA6A6A6"/>
      </left>
      <right style="medium">
        <color theme="0" tint="-0.34998626667073579"/>
      </right>
      <top style="medium">
        <color theme="0" tint="-0.34998626667073579"/>
      </top>
      <bottom style="thin">
        <color rgb="FFA6A6A6"/>
      </bottom>
      <diagonal/>
    </border>
    <border>
      <left style="thin">
        <color rgb="FFA6A6A6"/>
      </left>
      <right style="medium">
        <color theme="0" tint="-0.34998626667073579"/>
      </right>
      <top style="thin">
        <color rgb="FFA6A6A6"/>
      </top>
      <bottom style="thin">
        <color rgb="FFA6A6A6"/>
      </bottom>
      <diagonal/>
    </border>
    <border>
      <left style="thin">
        <color rgb="FFA6A6A6"/>
      </left>
      <right style="thin">
        <color rgb="FFA6A6A6"/>
      </right>
      <top style="thin">
        <color rgb="FFA6A6A6"/>
      </top>
      <bottom style="medium">
        <color theme="0" tint="-0.34998626667073579"/>
      </bottom>
      <diagonal/>
    </border>
    <border>
      <left style="thin">
        <color rgb="FFA6A6A6"/>
      </left>
      <right style="medium">
        <color theme="0" tint="-0.34998626667073579"/>
      </right>
      <top style="thin">
        <color rgb="FFA6A6A6"/>
      </top>
      <bottom style="medium">
        <color theme="0" tint="-0.34998626667073579"/>
      </bottom>
      <diagonal/>
    </border>
    <border>
      <left style="medium">
        <color theme="0" tint="-0.34998626667073579"/>
      </left>
      <right/>
      <top style="medium">
        <color theme="0" tint="-0.34998626667073579"/>
      </top>
      <bottom/>
      <diagonal/>
    </border>
    <border>
      <left/>
      <right style="thin">
        <color theme="0" tint="-0.34998626667073579"/>
      </right>
      <top style="medium">
        <color theme="0" tint="-0.34998626667073579"/>
      </top>
      <bottom/>
      <diagonal/>
    </border>
    <border>
      <left style="thin">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right style="medium">
        <color theme="0" tint="-0.34998626667073579"/>
      </right>
      <top style="medium">
        <color theme="0" tint="-0.34998626667073579"/>
      </top>
      <bottom style="thin">
        <color theme="0" tint="-0.34998626667073579"/>
      </bottom>
      <diagonal/>
    </border>
    <border>
      <left/>
      <right/>
      <top style="medium">
        <color theme="0" tint="-0.34998626667073579"/>
      </top>
      <bottom style="medium">
        <color theme="0" tint="-0.34998626667073579"/>
      </bottom>
      <diagonal/>
    </border>
    <border>
      <left/>
      <right/>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style="medium">
        <color theme="0" tint="-0.34998626667073579"/>
      </left>
      <right style="thin">
        <color rgb="FFA6A6A6"/>
      </right>
      <top style="medium">
        <color theme="0" tint="-0.34998626667073579"/>
      </top>
      <bottom style="thin">
        <color rgb="FFA6A6A6"/>
      </bottom>
      <diagonal/>
    </border>
    <border>
      <left style="medium">
        <color theme="0" tint="-0.34998626667073579"/>
      </left>
      <right style="thin">
        <color rgb="FFA6A6A6"/>
      </right>
      <top style="thin">
        <color rgb="FFA6A6A6"/>
      </top>
      <bottom style="thin">
        <color rgb="FFA6A6A6"/>
      </bottom>
      <diagonal/>
    </border>
    <border>
      <left style="medium">
        <color theme="0" tint="-0.34998626667073579"/>
      </left>
      <right style="thin">
        <color rgb="FFA6A6A6"/>
      </right>
      <top style="thin">
        <color rgb="FFA6A6A6"/>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thin">
        <color theme="0" tint="-0.34998626667073579"/>
      </top>
      <bottom/>
      <diagonal/>
    </border>
    <border>
      <left style="medium">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diagonal/>
    </border>
    <border>
      <left style="medium">
        <color theme="0" tint="-0.34998626667073579"/>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rgb="FFA6A6A6"/>
      </left>
      <right/>
      <top/>
      <bottom/>
      <diagonal/>
    </border>
  </borders>
  <cellStyleXfs count="237">
    <xf numFmtId="0" fontId="0" fillId="0" borderId="0"/>
    <xf numFmtId="0" fontId="5" fillId="0" borderId="0" applyNumberFormat="0" applyFill="0" applyBorder="0" applyAlignment="0" applyProtection="0"/>
    <xf numFmtId="43" fontId="8" fillId="0" borderId="0" applyFont="0" applyFill="0" applyBorder="0" applyAlignment="0" applyProtection="0"/>
    <xf numFmtId="164" fontId="6" fillId="0" borderId="0">
      <alignment horizontal="left" vertical="center"/>
    </xf>
    <xf numFmtId="164" fontId="6" fillId="0" borderId="0">
      <alignment horizontal="left" vertical="center"/>
    </xf>
    <xf numFmtId="0" fontId="10"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1" fillId="0" borderId="0" applyFont="0">
      <alignment vertical="top" wrapText="1" readingOrder="1"/>
    </xf>
    <xf numFmtId="0" fontId="12" fillId="0" borderId="2">
      <alignment vertical="top"/>
    </xf>
    <xf numFmtId="49" fontId="13" fillId="2" borderId="0">
      <alignment horizontal="center" vertical="center"/>
    </xf>
    <xf numFmtId="0" fontId="14" fillId="3" borderId="0" applyNumberFormat="0" applyFill="0" applyBorder="0" applyProtection="0">
      <alignment horizontal="right"/>
    </xf>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37" fontId="15"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6" fillId="0" borderId="3"/>
    <xf numFmtId="0" fontId="10" fillId="0" borderId="4">
      <alignment horizontal="center"/>
    </xf>
    <xf numFmtId="0" fontId="6" fillId="4" borderId="5" applyNumberFormat="0" applyFont="0" applyBorder="0" applyAlignment="0" applyProtection="0"/>
    <xf numFmtId="0" fontId="6" fillId="4" borderId="5" applyNumberFormat="0" applyFont="0" applyBorder="0" applyAlignment="0" applyProtection="0"/>
    <xf numFmtId="0" fontId="6" fillId="5" borderId="0" applyNumberFormat="0" applyFont="0" applyBorder="0" applyAlignment="0" applyProtection="0"/>
    <xf numFmtId="0" fontId="6" fillId="5" borderId="0" applyNumberFormat="0" applyFont="0" applyBorder="0" applyAlignment="0" applyProtection="0"/>
    <xf numFmtId="0" fontId="6" fillId="0" borderId="5" applyNumberFormat="0" applyFont="0" applyBorder="0" applyAlignment="0" applyProtection="0"/>
    <xf numFmtId="0" fontId="6" fillId="0" borderId="5" applyNumberFormat="0" applyFont="0" applyBorder="0" applyAlignment="0" applyProtection="0"/>
    <xf numFmtId="0" fontId="17" fillId="6" borderId="0" applyNumberFormat="0" applyBorder="0" applyAlignment="0" applyProtection="0"/>
    <xf numFmtId="0" fontId="6" fillId="7" borderId="5" applyNumberFormat="0" applyFont="0" applyBorder="0" applyAlignment="0" applyProtection="0"/>
    <xf numFmtId="0" fontId="6" fillId="7" borderId="5" applyNumberFormat="0" applyFont="0" applyBorder="0" applyAlignment="0" applyProtection="0"/>
    <xf numFmtId="0" fontId="6" fillId="8" borderId="5" applyNumberFormat="0" applyFont="0" applyBorder="0" applyAlignment="0" applyProtection="0"/>
    <xf numFmtId="0" fontId="6" fillId="8" borderId="5" applyNumberFormat="0" applyFont="0" applyBorder="0" applyAlignment="0" applyProtection="0"/>
    <xf numFmtId="0" fontId="18" fillId="9" borderId="0" applyNumberFormat="0" applyBorder="0" applyProtection="0">
      <alignment horizontal="center" vertical="center"/>
    </xf>
    <xf numFmtId="0" fontId="6" fillId="0" borderId="0"/>
    <xf numFmtId="0" fontId="6" fillId="0" borderId="0"/>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166" fontId="6" fillId="0" borderId="0" applyFont="0" applyFill="0" applyBorder="0" applyAlignment="0" applyProtection="0">
      <alignment vertical="center"/>
    </xf>
    <xf numFmtId="166" fontId="6" fillId="0" borderId="0" applyFont="0" applyFill="0" applyBorder="0" applyAlignment="0" applyProtection="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167" fontId="6" fillId="0" borderId="0" applyFill="0" applyBorder="0" applyProtection="0">
      <alignment vertical="center"/>
      <protection locked="0"/>
    </xf>
    <xf numFmtId="167" fontId="6" fillId="0" borderId="0" applyFill="0" applyBorder="0" applyProtection="0">
      <alignment vertical="center"/>
      <protection locked="0"/>
    </xf>
    <xf numFmtId="168" fontId="19" fillId="0" borderId="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applyNumberFormat="0" applyFont="0" applyFill="0" applyBorder="0" applyAlignment="0" applyProtection="0">
      <alignment wrapText="1"/>
    </xf>
    <xf numFmtId="0" fontId="6" fillId="0" borderId="0" applyNumberFormat="0" applyFont="0" applyFill="0" applyBorder="0" applyAlignment="0" applyProtection="0">
      <alignment wrapText="1"/>
    </xf>
    <xf numFmtId="0" fontId="20" fillId="10" borderId="0" applyProtection="0">
      <alignment horizontal="center"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7" fontId="6" fillId="0" borderId="0">
      <alignment vertical="center"/>
    </xf>
    <xf numFmtId="167" fontId="6" fillId="0" borderId="0">
      <alignment vertical="center"/>
    </xf>
    <xf numFmtId="0" fontId="6" fillId="0" borderId="0" applyNumberFormat="0" applyFont="0" applyFill="0" applyBorder="0" applyAlignment="0" applyProtection="0">
      <alignment horizontal="center"/>
    </xf>
    <xf numFmtId="0" fontId="6" fillId="0" borderId="0" applyNumberFormat="0" applyFont="0" applyFill="0" applyBorder="0" applyAlignment="0" applyProtection="0">
      <alignment horizont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1" fillId="11" borderId="6" applyNumberFormat="0" applyBorder="0" applyAlignment="0" applyProtection="0">
      <alignment horizontal="center"/>
    </xf>
    <xf numFmtId="0" fontId="17" fillId="12" borderId="0" applyNumberFormat="0" applyBorder="0" applyAlignment="0" applyProtection="0"/>
    <xf numFmtId="0" fontId="17" fillId="13" borderId="5" applyNumberFormat="0" applyBorder="0" applyAlignment="0" applyProtection="0">
      <alignment horizontal="center"/>
    </xf>
    <xf numFmtId="0" fontId="17" fillId="14" borderId="5" applyNumberFormat="0" applyBorder="0" applyAlignment="0" applyProtection="0">
      <alignment horizontal="center"/>
    </xf>
    <xf numFmtId="0" fontId="6" fillId="15" borderId="5" applyNumberFormat="0" applyFont="0" applyBorder="0" applyAlignment="0" applyProtection="0">
      <alignment horizontal="center"/>
    </xf>
    <xf numFmtId="0" fontId="6" fillId="15" borderId="5" applyNumberFormat="0" applyFont="0" applyBorder="0" applyAlignment="0" applyProtection="0">
      <alignment horizontal="center"/>
    </xf>
    <xf numFmtId="0" fontId="6" fillId="16" borderId="5" applyNumberFormat="0" applyFont="0" applyBorder="0" applyAlignment="0" applyProtection="0">
      <alignment horizontal="center"/>
    </xf>
    <xf numFmtId="0" fontId="6" fillId="16"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8" borderId="7" applyNumberFormat="0" applyFont="0" applyBorder="0" applyAlignment="0" applyProtection="0">
      <alignment horizontal="center"/>
    </xf>
    <xf numFmtId="0" fontId="6" fillId="18" borderId="7" applyNumberFormat="0" applyFont="0" applyBorder="0" applyAlignment="0" applyProtection="0">
      <alignment horizontal="center"/>
    </xf>
    <xf numFmtId="0" fontId="17" fillId="13" borderId="5" applyNumberFormat="0" applyBorder="0" applyAlignment="0" applyProtection="0">
      <alignment horizontal="center"/>
    </xf>
    <xf numFmtId="0" fontId="17" fillId="14" borderId="5" applyNumberFormat="0" applyBorder="0" applyAlignment="0" applyProtection="0">
      <alignment horizontal="center"/>
    </xf>
    <xf numFmtId="0" fontId="6" fillId="15" borderId="5" applyNumberFormat="0" applyBorder="0" applyAlignment="0" applyProtection="0">
      <alignment horizontal="center"/>
    </xf>
    <xf numFmtId="0" fontId="6" fillId="15" borderId="5" applyNumberFormat="0" applyBorder="0" applyAlignment="0" applyProtection="0">
      <alignment horizontal="center"/>
    </xf>
    <xf numFmtId="0" fontId="6" fillId="16" borderId="5" applyNumberFormat="0" applyFont="0" applyBorder="0" applyAlignment="0" applyProtection="0">
      <alignment horizontal="center"/>
    </xf>
    <xf numFmtId="0" fontId="6" fillId="16"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8" borderId="5" applyNumberFormat="0" applyFont="0" applyBorder="0" applyAlignment="0" applyProtection="0">
      <alignment horizontal="center"/>
    </xf>
    <xf numFmtId="0" fontId="6" fillId="18" borderId="5" applyNumberFormat="0" applyFont="0" applyBorder="0" applyAlignment="0" applyProtection="0">
      <alignment horizontal="center"/>
    </xf>
    <xf numFmtId="0" fontId="17" fillId="11" borderId="0" applyNumberFormat="0" applyBorder="0" applyAlignment="0" applyProtection="0"/>
    <xf numFmtId="0" fontId="17" fillId="12" borderId="5" applyNumberFormat="0" applyBorder="0" applyAlignment="0" applyProtection="0">
      <alignment horizontal="center"/>
    </xf>
    <xf numFmtId="0" fontId="6" fillId="0" borderId="0" applyNumberFormat="0" applyFont="0" applyFill="0" applyBorder="0" applyAlignment="0" applyProtection="0"/>
    <xf numFmtId="0" fontId="6" fillId="0" borderId="0" applyNumberFormat="0" applyFont="0" applyFill="0" applyBorder="0" applyAlignment="0" applyProtection="0"/>
    <xf numFmtId="167" fontId="22" fillId="19" borderId="8" applyFont="0" applyFill="0" applyBorder="0" applyAlignment="0" applyProtection="0">
      <alignment horizontal="center" vertical="center"/>
    </xf>
    <xf numFmtId="0" fontId="6" fillId="20" borderId="0" applyNumberFormat="0" applyFont="0" applyBorder="0" applyAlignment="0" applyProtection="0"/>
    <xf numFmtId="0" fontId="6" fillId="20" borderId="0" applyNumberFormat="0" applyFont="0" applyBorder="0" applyAlignment="0" applyProtection="0"/>
    <xf numFmtId="0" fontId="17" fillId="6" borderId="0" applyNumberFormat="0" applyBorder="0" applyAlignment="0" applyProtection="0"/>
    <xf numFmtId="0" fontId="6" fillId="8" borderId="6" applyNumberFormat="0" applyFont="0" applyBorder="0" applyAlignment="0" applyProtection="0"/>
    <xf numFmtId="0" fontId="6" fillId="8" borderId="6" applyNumberFormat="0" applyFont="0" applyBorder="0" applyAlignment="0" applyProtection="0"/>
    <xf numFmtId="0" fontId="6" fillId="4" borderId="5" applyNumberFormat="0" applyFont="0" applyBorder="0" applyAlignment="0" applyProtection="0"/>
    <xf numFmtId="0" fontId="6" fillId="4" borderId="5" applyNumberFormat="0" applyFont="0" applyBorder="0" applyAlignment="0" applyProtection="0"/>
    <xf numFmtId="0" fontId="6" fillId="8" borderId="5" applyNumberFormat="0" applyFont="0" applyBorder="0" applyAlignment="0" applyProtection="0"/>
    <xf numFmtId="0" fontId="6" fillId="8" borderId="5" applyNumberFormat="0" applyFont="0" applyBorder="0" applyAlignment="0" applyProtection="0"/>
    <xf numFmtId="0" fontId="6" fillId="5" borderId="0" applyNumberFormat="0" applyFont="0" applyBorder="0" applyAlignment="0" applyProtection="0"/>
    <xf numFmtId="0" fontId="6" fillId="5"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21" borderId="0" applyNumberFormat="0" applyFont="0" applyBorder="0" applyAlignment="0" applyProtection="0"/>
    <xf numFmtId="0" fontId="6" fillId="21"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17" fillId="23"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5" applyNumberFormat="0" applyFont="0" applyBorder="0" applyAlignment="0" applyProtection="0"/>
    <xf numFmtId="0" fontId="6" fillId="18" borderId="5" applyNumberFormat="0" applyFont="0" applyBorder="0" applyAlignment="0" applyProtection="0"/>
    <xf numFmtId="0" fontId="6" fillId="24" borderId="5" applyNumberFormat="0" applyFont="0" applyBorder="0" applyAlignment="0" applyProtection="0"/>
    <xf numFmtId="0" fontId="6" fillId="24" borderId="5" applyNumberFormat="0" applyFont="0" applyBorder="0" applyAlignment="0" applyProtection="0"/>
    <xf numFmtId="0" fontId="6" fillId="25" borderId="0" applyNumberFormat="0" applyFont="0" applyBorder="0" applyAlignment="0" applyProtection="0"/>
    <xf numFmtId="0" fontId="6" fillId="25" borderId="0" applyNumberFormat="0" applyFont="0" applyBorder="0" applyAlignment="0" applyProtection="0"/>
    <xf numFmtId="0" fontId="23" fillId="26" borderId="6" applyNumberFormat="0" applyFill="0" applyBorder="0" applyAlignment="0" applyProtection="0">
      <alignment horizontal="center"/>
    </xf>
    <xf numFmtId="0" fontId="24"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3" fillId="0" borderId="0" applyNumberFormat="0" applyFill="0" applyBorder="0" applyAlignment="0" applyProtection="0">
      <alignment horizontal="center"/>
    </xf>
    <xf numFmtId="0" fontId="24"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3" fillId="0" borderId="0" applyNumberFormat="0" applyFill="0" applyBorder="0" applyAlignment="0" applyProtection="0">
      <alignment horizontal="center"/>
    </xf>
    <xf numFmtId="0" fontId="24"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3" fillId="0" borderId="0" applyNumberFormat="0" applyFill="0" applyBorder="0" applyAlignment="0" applyProtection="0">
      <alignment horizontal="center"/>
    </xf>
    <xf numFmtId="0" fontId="24" fillId="0" borderId="0" applyNumberFormat="0" applyFill="0" applyBorder="0" applyAlignment="0" applyProtection="0">
      <alignment horizontal="center"/>
    </xf>
    <xf numFmtId="0" fontId="6" fillId="20" borderId="5" applyNumberFormat="0" applyFont="0" applyBorder="0" applyAlignment="0" applyProtection="0"/>
    <xf numFmtId="0" fontId="6" fillId="20" borderId="5" applyNumberFormat="0" applyFont="0" applyBorder="0" applyAlignment="0" applyProtection="0"/>
    <xf numFmtId="0" fontId="17" fillId="6" borderId="0" applyNumberFormat="0" applyBorder="0" applyAlignment="0" applyProtection="0"/>
    <xf numFmtId="0" fontId="23" fillId="7" borderId="0" applyNumberFormat="0" applyBorder="0" applyAlignment="0" applyProtection="0"/>
    <xf numFmtId="0" fontId="6" fillId="8" borderId="0" applyNumberFormat="0" applyFont="0" applyBorder="0" applyAlignment="0" applyProtection="0"/>
    <xf numFmtId="0" fontId="6" fillId="8"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4" borderId="0" applyNumberFormat="0" applyFont="0" applyBorder="0" applyAlignment="0" applyProtection="0"/>
    <xf numFmtId="0" fontId="6" fillId="4" borderId="0" applyNumberFormat="0" applyFont="0" applyBorder="0" applyAlignment="0" applyProtection="0"/>
    <xf numFmtId="0" fontId="6" fillId="27" borderId="0" applyNumberFormat="0" applyFont="0" applyBorder="0" applyAlignment="0" applyProtection="0"/>
    <xf numFmtId="0" fontId="6" fillId="27" borderId="0" applyNumberFormat="0" applyFont="0" applyBorder="0" applyAlignment="0" applyProtection="0"/>
    <xf numFmtId="0" fontId="27" fillId="22" borderId="0">
      <alignment vertical="center"/>
    </xf>
    <xf numFmtId="0" fontId="28" fillId="0" borderId="9" applyNumberFormat="0" applyFill="0" applyAlignment="0" applyProtection="0"/>
    <xf numFmtId="20" fontId="6" fillId="0" borderId="0" applyFont="0" applyFill="0" applyBorder="0" applyAlignment="0" applyProtection="0"/>
    <xf numFmtId="20" fontId="6" fillId="0" borderId="0" applyFont="0" applyFill="0" applyBorder="0" applyAlignment="0" applyProtection="0"/>
    <xf numFmtId="0" fontId="29" fillId="0" borderId="0" applyNumberFormat="0" applyProtection="0">
      <alignment vertical="center"/>
    </xf>
    <xf numFmtId="0" fontId="29" fillId="0" borderId="0" applyNumberFormat="0" applyProtection="0">
      <alignment vertical="center"/>
    </xf>
    <xf numFmtId="0" fontId="30" fillId="0" borderId="0" applyNumberFormat="0" applyProtection="0">
      <alignment vertical="center"/>
    </xf>
    <xf numFmtId="0" fontId="29" fillId="22" borderId="0" applyNumberFormat="0" applyProtection="0">
      <alignment vertical="center"/>
    </xf>
    <xf numFmtId="43" fontId="6"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87" fillId="31" borderId="16" applyNumberFormat="0" applyAlignment="0" applyProtection="0"/>
    <xf numFmtId="0" fontId="88" fillId="31" borderId="15" applyNumberFormat="0" applyAlignment="0" applyProtection="0"/>
    <xf numFmtId="0" fontId="75" fillId="0" borderId="17" applyNumberFormat="0" applyFill="0" applyProtection="0">
      <alignment horizontal="left" vertical="center" wrapText="1"/>
    </xf>
    <xf numFmtId="0" fontId="92" fillId="0" borderId="0"/>
    <xf numFmtId="0" fontId="75" fillId="0" borderId="18" applyFill="0">
      <alignment horizontal="left" vertical="center" wrapText="1"/>
    </xf>
    <xf numFmtId="49" fontId="95" fillId="0" borderId="19" applyFont="0">
      <alignment horizontal="left" vertical="top" wrapText="1"/>
      <protection locked="0"/>
    </xf>
    <xf numFmtId="49" fontId="115" fillId="0" borderId="47" applyNumberFormat="0" applyFont="0" applyAlignment="0">
      <alignment horizontal="left" vertical="center"/>
      <protection locked="0"/>
    </xf>
    <xf numFmtId="0" fontId="6" fillId="0" borderId="0"/>
  </cellStyleXfs>
  <cellXfs count="1225">
    <xf numFmtId="0" fontId="0" fillId="0" borderId="0" xfId="0"/>
    <xf numFmtId="0" fontId="31" fillId="0" borderId="0" xfId="0" applyFont="1"/>
    <xf numFmtId="0" fontId="33" fillId="0" borderId="0" xfId="0" applyFont="1" applyAlignment="1">
      <alignment vertical="center"/>
    </xf>
    <xf numFmtId="0" fontId="3" fillId="0" borderId="0" xfId="0" applyFont="1"/>
    <xf numFmtId="0" fontId="34" fillId="0" borderId="0" xfId="0" applyFont="1"/>
    <xf numFmtId="0" fontId="33" fillId="0" borderId="0" xfId="0" applyFont="1"/>
    <xf numFmtId="0" fontId="45" fillId="0" borderId="0" xfId="0" applyFont="1"/>
    <xf numFmtId="0" fontId="44" fillId="0" borderId="0" xfId="0" applyFont="1"/>
    <xf numFmtId="0" fontId="47" fillId="0" borderId="0" xfId="0" applyFont="1"/>
    <xf numFmtId="0" fontId="3" fillId="29" borderId="1" xfId="0" applyFont="1" applyFill="1" applyBorder="1" applyAlignment="1">
      <alignment vertical="center"/>
    </xf>
    <xf numFmtId="0" fontId="0" fillId="28" borderId="0" xfId="0" applyFill="1"/>
    <xf numFmtId="0" fontId="1" fillId="0" borderId="0" xfId="0" applyFont="1"/>
    <xf numFmtId="0" fontId="33" fillId="0" borderId="0" xfId="0" applyFont="1" applyAlignment="1">
      <alignment horizontal="left" vertical="center"/>
    </xf>
    <xf numFmtId="0" fontId="1" fillId="0" borderId="0" xfId="0" applyFont="1" applyAlignment="1">
      <alignment horizontal="right" vertical="center"/>
    </xf>
    <xf numFmtId="0" fontId="43" fillId="0" borderId="0" xfId="0" applyFont="1" applyAlignment="1">
      <alignment horizontal="left" vertical="center" wrapText="1"/>
    </xf>
    <xf numFmtId="0" fontId="0" fillId="0" borderId="0" xfId="0" applyAlignment="1">
      <alignment vertical="center"/>
    </xf>
    <xf numFmtId="0" fontId="59" fillId="0" borderId="0" xfId="0" applyFont="1"/>
    <xf numFmtId="0" fontId="60" fillId="0" borderId="0" xfId="0" applyFont="1"/>
    <xf numFmtId="0" fontId="61" fillId="0" borderId="0" xfId="0" applyFont="1" applyAlignment="1">
      <alignment horizontal="right" wrapText="1"/>
    </xf>
    <xf numFmtId="0" fontId="61" fillId="0" borderId="0" xfId="0" applyFont="1"/>
    <xf numFmtId="0" fontId="43" fillId="0" borderId="0" xfId="0" applyFont="1" applyAlignment="1">
      <alignment horizontal="left" vertical="center"/>
    </xf>
    <xf numFmtId="0" fontId="43" fillId="0" borderId="0" xfId="0" applyFont="1" applyAlignment="1">
      <alignment vertical="center"/>
    </xf>
    <xf numFmtId="0" fontId="62" fillId="0" borderId="0" xfId="0" applyFont="1"/>
    <xf numFmtId="0" fontId="43" fillId="0" borderId="0" xfId="0" applyFont="1" applyAlignment="1">
      <alignment horizontal="left"/>
    </xf>
    <xf numFmtId="0" fontId="57" fillId="0" borderId="0" xfId="0" applyFont="1" applyAlignment="1">
      <alignment horizontal="left" vertical="top" wrapText="1"/>
    </xf>
    <xf numFmtId="0" fontId="39" fillId="0" borderId="0" xfId="0" applyFont="1"/>
    <xf numFmtId="0" fontId="1" fillId="0" borderId="0" xfId="0" applyFont="1" applyAlignment="1">
      <alignment horizontal="center" vertical="center" wrapText="1"/>
    </xf>
    <xf numFmtId="0" fontId="33" fillId="0" borderId="0" xfId="0" applyFont="1" applyAlignment="1">
      <alignment vertical="center" wrapText="1"/>
    </xf>
    <xf numFmtId="3" fontId="0" fillId="0" borderId="0" xfId="0" applyNumberFormat="1"/>
    <xf numFmtId="3" fontId="3" fillId="0" borderId="0" xfId="0" applyNumberFormat="1" applyFont="1" applyAlignment="1">
      <alignment horizontal="right" vertical="center" wrapText="1"/>
    </xf>
    <xf numFmtId="0" fontId="2" fillId="0" borderId="0" xfId="0" applyFont="1"/>
    <xf numFmtId="164" fontId="9" fillId="0" borderId="0" xfId="2" applyNumberFormat="1" applyFont="1" applyFill="1" applyBorder="1" applyProtection="1"/>
    <xf numFmtId="0" fontId="6" fillId="0" borderId="0" xfId="0" applyFont="1"/>
    <xf numFmtId="0" fontId="1" fillId="0" borderId="0" xfId="0" applyFont="1" applyAlignment="1">
      <alignment vertical="center"/>
    </xf>
    <xf numFmtId="0" fontId="1" fillId="0" borderId="0" xfId="0" applyFont="1" applyAlignment="1">
      <alignment horizontal="right" vertical="center" wrapText="1"/>
    </xf>
    <xf numFmtId="171" fontId="1" fillId="0" borderId="0" xfId="0" applyNumberFormat="1" applyFont="1"/>
    <xf numFmtId="0" fontId="64" fillId="0" borderId="0" xfId="0" applyFont="1"/>
    <xf numFmtId="0" fontId="65" fillId="0" borderId="0" xfId="0" applyFont="1"/>
    <xf numFmtId="0" fontId="69" fillId="0" borderId="0" xfId="0" applyFont="1" applyAlignment="1">
      <alignment vertical="center" wrapText="1"/>
    </xf>
    <xf numFmtId="172" fontId="6" fillId="30" borderId="0" xfId="0" applyNumberFormat="1" applyFont="1" applyFill="1" applyAlignment="1">
      <alignment horizontal="right" vertical="center" wrapText="1"/>
    </xf>
    <xf numFmtId="4" fontId="6" fillId="30" borderId="0" xfId="0" applyNumberFormat="1" applyFont="1" applyFill="1" applyAlignment="1">
      <alignment horizontal="right" vertical="center" wrapText="1"/>
    </xf>
    <xf numFmtId="172" fontId="6" fillId="30" borderId="0" xfId="0" applyNumberFormat="1" applyFont="1" applyFill="1" applyAlignment="1">
      <alignment vertical="center" wrapText="1"/>
    </xf>
    <xf numFmtId="0" fontId="28" fillId="30" borderId="0" xfId="0" applyFont="1" applyFill="1" applyAlignment="1">
      <alignment horizontal="right" vertical="center" wrapText="1"/>
    </xf>
    <xf numFmtId="0" fontId="70" fillId="30" borderId="0" xfId="0" applyFont="1" applyFill="1" applyAlignment="1">
      <alignment horizontal="left" vertical="center" wrapText="1"/>
    </xf>
    <xf numFmtId="173" fontId="6" fillId="30" borderId="0" xfId="0" applyNumberFormat="1" applyFont="1" applyFill="1" applyAlignment="1">
      <alignment vertical="center" wrapText="1"/>
    </xf>
    <xf numFmtId="0" fontId="70" fillId="30" borderId="0" xfId="0" applyFont="1" applyFill="1" applyAlignment="1">
      <alignment horizontal="right" vertical="center" wrapText="1"/>
    </xf>
    <xf numFmtId="4" fontId="6" fillId="30" borderId="0" xfId="0" applyNumberFormat="1" applyFont="1" applyFill="1" applyAlignment="1">
      <alignment horizontal="right"/>
    </xf>
    <xf numFmtId="176" fontId="64" fillId="0" borderId="0" xfId="0" applyNumberFormat="1" applyFont="1"/>
    <xf numFmtId="173" fontId="64" fillId="30" borderId="0" xfId="0" applyNumberFormat="1" applyFont="1" applyFill="1"/>
    <xf numFmtId="0" fontId="71" fillId="0" borderId="0" xfId="0" applyFont="1"/>
    <xf numFmtId="0" fontId="72" fillId="0" borderId="0" xfId="0" applyFont="1"/>
    <xf numFmtId="0" fontId="73" fillId="0" borderId="0" xfId="0" applyFont="1"/>
    <xf numFmtId="0" fontId="74" fillId="0" borderId="0" xfId="0" applyFont="1"/>
    <xf numFmtId="3" fontId="4" fillId="0" borderId="0" xfId="0" applyNumberFormat="1" applyFont="1" applyAlignment="1">
      <alignment horizontal="right" vertical="center"/>
    </xf>
    <xf numFmtId="9" fontId="1" fillId="0" borderId="0" xfId="0" applyNumberFormat="1" applyFont="1"/>
    <xf numFmtId="0" fontId="38" fillId="0" borderId="0" xfId="0" applyFont="1"/>
    <xf numFmtId="0" fontId="0" fillId="28" borderId="0" xfId="0" applyFill="1" applyAlignment="1">
      <alignment vertical="center" wrapText="1"/>
    </xf>
    <xf numFmtId="0" fontId="15" fillId="0" borderId="0" xfId="0" applyFont="1" applyAlignment="1">
      <alignment horizontal="left"/>
    </xf>
    <xf numFmtId="0" fontId="0" fillId="0" borderId="0" xfId="0" applyAlignment="1">
      <alignment vertical="top"/>
    </xf>
    <xf numFmtId="0" fontId="3" fillId="0" borderId="0" xfId="0" applyFont="1" applyAlignment="1">
      <alignment horizontal="right" vertical="center" wrapText="1"/>
    </xf>
    <xf numFmtId="0" fontId="4" fillId="0" borderId="0" xfId="0" applyFont="1" applyAlignment="1">
      <alignment horizontal="right" vertical="center"/>
    </xf>
    <xf numFmtId="3" fontId="4" fillId="0" borderId="0" xfId="0" applyNumberFormat="1" applyFont="1" applyAlignment="1">
      <alignment horizontal="right" vertical="center" wrapText="1"/>
    </xf>
    <xf numFmtId="0" fontId="33" fillId="0" borderId="0" xfId="0" applyFont="1" applyAlignment="1">
      <alignment horizontal="left" vertical="center" wrapText="1"/>
    </xf>
    <xf numFmtId="0" fontId="43" fillId="0" borderId="0" xfId="0" applyFont="1" applyAlignment="1">
      <alignment vertical="center" wrapText="1"/>
    </xf>
    <xf numFmtId="0" fontId="6" fillId="0" borderId="0" xfId="0" applyFont="1" applyAlignment="1">
      <alignment vertical="center"/>
    </xf>
    <xf numFmtId="2" fontId="6" fillId="0" borderId="0" xfId="0" applyNumberFormat="1" applyFont="1" applyAlignment="1">
      <alignment vertical="center"/>
    </xf>
    <xf numFmtId="49" fontId="41" fillId="0" borderId="0" xfId="0" applyNumberFormat="1" applyFont="1" applyAlignment="1">
      <alignment horizontal="left" vertical="center" wrapText="1"/>
    </xf>
    <xf numFmtId="0" fontId="41" fillId="0" borderId="0" xfId="0" applyFont="1" applyAlignment="1">
      <alignment horizontal="left" vertical="center" wrapText="1"/>
    </xf>
    <xf numFmtId="0" fontId="41" fillId="30" borderId="0" xfId="0" applyFont="1" applyFill="1" applyAlignment="1">
      <alignment horizontal="left" vertical="center" wrapText="1"/>
    </xf>
    <xf numFmtId="0" fontId="34"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wrapText="1"/>
    </xf>
    <xf numFmtId="0" fontId="79" fillId="0" borderId="0" xfId="0" applyFont="1"/>
    <xf numFmtId="0" fontId="3" fillId="0" borderId="0" xfId="0" applyFont="1" applyAlignment="1">
      <alignment horizontal="center" vertical="center" wrapText="1"/>
    </xf>
    <xf numFmtId="0" fontId="79" fillId="0" borderId="0" xfId="0" applyFont="1" applyAlignment="1">
      <alignment vertical="center"/>
    </xf>
    <xf numFmtId="0" fontId="79" fillId="0" borderId="0" xfId="0" applyFont="1" applyAlignment="1">
      <alignment vertical="top"/>
    </xf>
    <xf numFmtId="0" fontId="1" fillId="0" borderId="0" xfId="0" applyFont="1" applyAlignment="1">
      <alignment horizontal="center" vertical="center"/>
    </xf>
    <xf numFmtId="0" fontId="3" fillId="0" borderId="0" xfId="0" applyFont="1" applyAlignment="1">
      <alignment vertical="center" wrapText="1"/>
    </xf>
    <xf numFmtId="9" fontId="3" fillId="0" borderId="0" xfId="0" applyNumberFormat="1" applyFont="1" applyAlignment="1">
      <alignment horizontal="right" vertical="center" wrapText="1"/>
    </xf>
    <xf numFmtId="164" fontId="0" fillId="0" borderId="0" xfId="0" applyNumberFormat="1"/>
    <xf numFmtId="0" fontId="81" fillId="0" borderId="0" xfId="0" applyFont="1"/>
    <xf numFmtId="0" fontId="56" fillId="28" borderId="0" xfId="1" applyFont="1" applyFill="1" applyAlignment="1">
      <alignment wrapText="1"/>
    </xf>
    <xf numFmtId="0" fontId="3" fillId="0" borderId="0" xfId="0" applyFont="1" applyAlignment="1">
      <alignment horizontal="left" wrapText="1"/>
    </xf>
    <xf numFmtId="0" fontId="0" fillId="0" borderId="0" xfId="0" applyAlignment="1">
      <alignment horizontal="left" vertical="center"/>
    </xf>
    <xf numFmtId="0" fontId="49" fillId="0" borderId="0" xfId="0" applyFont="1" applyAlignment="1">
      <alignment vertical="center"/>
    </xf>
    <xf numFmtId="0" fontId="41" fillId="0" borderId="0" xfId="0" applyFont="1" applyAlignment="1">
      <alignment horizontal="left" vertical="center"/>
    </xf>
    <xf numFmtId="0" fontId="0" fillId="0" borderId="0" xfId="0" applyAlignment="1">
      <alignment horizontal="right"/>
    </xf>
    <xf numFmtId="0" fontId="44" fillId="0" borderId="0" xfId="0" applyFont="1" applyAlignment="1">
      <alignment horizontal="right"/>
    </xf>
    <xf numFmtId="3" fontId="28" fillId="0" borderId="0" xfId="0" applyNumberFormat="1" applyFont="1" applyAlignment="1">
      <alignment horizontal="right"/>
    </xf>
    <xf numFmtId="0" fontId="83" fillId="0" borderId="0" xfId="0" applyFont="1"/>
    <xf numFmtId="0" fontId="41" fillId="0" borderId="0" xfId="0" applyFont="1"/>
    <xf numFmtId="0" fontId="41" fillId="0" borderId="0" xfId="0" applyFont="1" applyAlignment="1">
      <alignment horizontal="right"/>
    </xf>
    <xf numFmtId="0" fontId="0" fillId="0" borderId="0" xfId="0" applyAlignment="1">
      <alignment horizontal="left"/>
    </xf>
    <xf numFmtId="0" fontId="4" fillId="3" borderId="0" xfId="0" applyFont="1" applyFill="1" applyAlignment="1">
      <alignment horizontal="right" vertical="center" wrapText="1"/>
    </xf>
    <xf numFmtId="0" fontId="33" fillId="0" borderId="0" xfId="0" applyFont="1" applyAlignment="1">
      <alignment horizontal="right" vertical="center" wrapText="1"/>
    </xf>
    <xf numFmtId="0" fontId="4" fillId="3" borderId="0" xfId="0" applyFont="1" applyFill="1" applyAlignment="1">
      <alignment horizontal="left" vertical="center" wrapText="1"/>
    </xf>
    <xf numFmtId="0" fontId="3" fillId="0" borderId="0" xfId="0" applyFont="1" applyAlignment="1">
      <alignment horizontal="right"/>
    </xf>
    <xf numFmtId="0" fontId="85" fillId="0" borderId="0" xfId="0" applyFont="1"/>
    <xf numFmtId="0" fontId="76" fillId="0" borderId="0" xfId="0" applyFont="1"/>
    <xf numFmtId="0" fontId="68" fillId="30" borderId="0" xfId="0" applyFont="1" applyFill="1" applyAlignment="1">
      <alignment horizontal="left" vertical="center" wrapText="1"/>
    </xf>
    <xf numFmtId="0" fontId="33" fillId="0" borderId="0" xfId="0" applyFont="1" applyAlignment="1">
      <alignment horizontal="left" wrapText="1"/>
    </xf>
    <xf numFmtId="0" fontId="0" fillId="0" borderId="0" xfId="0" applyAlignment="1">
      <alignment vertical="top" wrapText="1"/>
    </xf>
    <xf numFmtId="0" fontId="89" fillId="0" borderId="0" xfId="0" applyFont="1"/>
    <xf numFmtId="3" fontId="34" fillId="0" borderId="0" xfId="0" applyNumberFormat="1" applyFont="1"/>
    <xf numFmtId="0" fontId="3" fillId="29" borderId="14" xfId="0" applyFont="1" applyFill="1" applyBorder="1" applyAlignment="1">
      <alignment horizontal="center" wrapText="1"/>
    </xf>
    <xf numFmtId="0" fontId="3" fillId="29" borderId="14" xfId="0" applyFont="1" applyFill="1" applyBorder="1" applyAlignment="1">
      <alignment horizontal="center"/>
    </xf>
    <xf numFmtId="0" fontId="3" fillId="29" borderId="7" xfId="0" applyFont="1" applyFill="1" applyBorder="1" applyAlignment="1">
      <alignment horizontal="center"/>
    </xf>
    <xf numFmtId="0" fontId="3" fillId="0" borderId="11" xfId="0" applyFont="1" applyBorder="1" applyAlignment="1">
      <alignment vertical="center"/>
    </xf>
    <xf numFmtId="0" fontId="3" fillId="0" borderId="13" xfId="0" applyFont="1" applyBorder="1" applyAlignment="1">
      <alignment vertical="center"/>
    </xf>
    <xf numFmtId="4" fontId="34" fillId="0" borderId="0" xfId="0" applyNumberFormat="1" applyFont="1"/>
    <xf numFmtId="9" fontId="1" fillId="0" borderId="0" xfId="0" applyNumberFormat="1" applyFont="1" applyAlignment="1">
      <alignment horizontal="right" vertical="center" wrapText="1"/>
    </xf>
    <xf numFmtId="0" fontId="3" fillId="0" borderId="0" xfId="0" applyFont="1" applyAlignment="1">
      <alignment horizontal="left"/>
    </xf>
    <xf numFmtId="49" fontId="43" fillId="3" borderId="0" xfId="0" applyNumberFormat="1" applyFont="1" applyFill="1" applyAlignment="1">
      <alignment horizontal="left" vertical="center" wrapText="1"/>
    </xf>
    <xf numFmtId="0" fontId="43" fillId="0" borderId="0" xfId="0" applyFont="1" applyAlignment="1">
      <alignment horizontal="left" wrapText="1"/>
    </xf>
    <xf numFmtId="0" fontId="41" fillId="0" borderId="0" xfId="0" applyFont="1" applyAlignment="1">
      <alignment horizontal="left" vertical="top" wrapText="1"/>
    </xf>
    <xf numFmtId="41" fontId="1" fillId="0" borderId="0" xfId="0" applyNumberFormat="1" applyFont="1"/>
    <xf numFmtId="3" fontId="41" fillId="0" borderId="0" xfId="0" applyNumberFormat="1" applyFont="1" applyAlignment="1">
      <alignment horizontal="left" vertical="center" wrapText="1"/>
    </xf>
    <xf numFmtId="0" fontId="71" fillId="28" borderId="0" xfId="0" applyFont="1" applyFill="1" applyAlignment="1">
      <alignment horizontal="left" vertical="center" wrapText="1"/>
    </xf>
    <xf numFmtId="0" fontId="34" fillId="0" borderId="0" xfId="0" applyFont="1" applyAlignment="1">
      <alignment horizontal="left"/>
    </xf>
    <xf numFmtId="0" fontId="43" fillId="0" borderId="0" xfId="0" applyFont="1" applyAlignment="1">
      <alignment vertical="top" wrapText="1"/>
    </xf>
    <xf numFmtId="0" fontId="34" fillId="0" borderId="0" xfId="0" applyFont="1" applyAlignment="1">
      <alignment vertical="center"/>
    </xf>
    <xf numFmtId="0" fontId="34" fillId="0" borderId="0" xfId="0" applyFont="1" applyAlignment="1">
      <alignment horizontal="left" vertical="center"/>
    </xf>
    <xf numFmtId="0" fontId="3" fillId="0" borderId="0" xfId="0" applyFont="1" applyAlignment="1">
      <alignment horizontal="right" vertical="center"/>
    </xf>
    <xf numFmtId="0" fontId="38" fillId="0" borderId="0" xfId="0" applyFont="1" applyAlignment="1">
      <alignment horizontal="left" vertical="center"/>
    </xf>
    <xf numFmtId="0" fontId="38" fillId="0" borderId="0" xfId="0" applyFont="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center" vertical="center" wrapText="1"/>
    </xf>
    <xf numFmtId="0" fontId="41" fillId="0" borderId="0" xfId="0" applyFont="1" applyAlignment="1">
      <alignment vertical="top"/>
    </xf>
    <xf numFmtId="5" fontId="3" fillId="0" borderId="0" xfId="0" applyNumberFormat="1" applyFont="1" applyAlignment="1">
      <alignment vertical="center" wrapText="1"/>
    </xf>
    <xf numFmtId="41" fontId="3" fillId="0" borderId="0" xfId="0" applyNumberFormat="1" applyFont="1" applyAlignment="1">
      <alignment vertical="center" wrapText="1"/>
    </xf>
    <xf numFmtId="5" fontId="3" fillId="0" borderId="0" xfId="0" applyNumberFormat="1" applyFont="1" applyAlignment="1">
      <alignment horizontal="right" vertical="center" wrapText="1"/>
    </xf>
    <xf numFmtId="0" fontId="76" fillId="0" borderId="0" xfId="0" applyFont="1" applyAlignment="1">
      <alignment vertical="center" wrapText="1"/>
    </xf>
    <xf numFmtId="0" fontId="77" fillId="34" borderId="0" xfId="0" applyFont="1" applyFill="1"/>
    <xf numFmtId="0" fontId="77" fillId="35" borderId="0" xfId="0" applyFont="1" applyFill="1" applyAlignment="1">
      <alignment horizontal="left"/>
    </xf>
    <xf numFmtId="0" fontId="63" fillId="0" borderId="21" xfId="0" applyFont="1" applyBorder="1"/>
    <xf numFmtId="0" fontId="64" fillId="0" borderId="21" xfId="0" applyFont="1" applyBorder="1"/>
    <xf numFmtId="0" fontId="0" fillId="0" borderId="21" xfId="0" applyBorder="1"/>
    <xf numFmtId="0" fontId="34" fillId="0" borderId="21" xfId="0" applyFont="1" applyBorder="1"/>
    <xf numFmtId="0" fontId="35" fillId="0" borderId="21" xfId="0" applyFont="1" applyBorder="1"/>
    <xf numFmtId="0" fontId="59" fillId="0" borderId="21" xfId="0" applyFont="1" applyBorder="1"/>
    <xf numFmtId="0" fontId="35" fillId="0" borderId="21" xfId="0" applyFont="1" applyBorder="1" applyAlignment="1">
      <alignment horizontal="right"/>
    </xf>
    <xf numFmtId="0" fontId="34" fillId="0" borderId="21" xfId="0" applyFont="1" applyBorder="1" applyAlignment="1">
      <alignment vertical="center" wrapText="1"/>
    </xf>
    <xf numFmtId="0" fontId="13" fillId="34" borderId="25" xfId="0" applyFont="1" applyFill="1" applyBorder="1" applyAlignment="1">
      <alignment horizontal="left" vertical="center" wrapText="1"/>
    </xf>
    <xf numFmtId="0" fontId="13" fillId="34" borderId="25" xfId="0" applyFont="1" applyFill="1" applyBorder="1" applyAlignment="1">
      <alignment horizontal="center" vertical="center" wrapText="1"/>
    </xf>
    <xf numFmtId="0" fontId="13" fillId="34" borderId="25" xfId="0" applyFont="1" applyFill="1" applyBorder="1" applyAlignment="1">
      <alignment horizontal="center" wrapText="1"/>
    </xf>
    <xf numFmtId="0" fontId="33" fillId="0" borderId="0" xfId="0" applyFont="1" applyAlignment="1">
      <alignment vertical="top" wrapText="1"/>
    </xf>
    <xf numFmtId="0" fontId="13" fillId="34" borderId="25" xfId="0" applyFont="1" applyFill="1" applyBorder="1"/>
    <xf numFmtId="0" fontId="13" fillId="34" borderId="25" xfId="0" applyFont="1" applyFill="1" applyBorder="1" applyAlignment="1">
      <alignment vertical="center" wrapText="1"/>
    </xf>
    <xf numFmtId="0" fontId="13" fillId="34" borderId="25" xfId="0" applyFont="1" applyFill="1" applyBorder="1" applyAlignment="1">
      <alignment horizontal="right" vertical="center" wrapText="1"/>
    </xf>
    <xf numFmtId="0" fontId="13" fillId="34" borderId="25" xfId="0" applyFont="1" applyFill="1" applyBorder="1" applyAlignment="1">
      <alignment horizontal="center"/>
    </xf>
    <xf numFmtId="0" fontId="13" fillId="36" borderId="25" xfId="0" applyFont="1" applyFill="1" applyBorder="1" applyAlignment="1">
      <alignment horizontal="center" vertical="center" wrapText="1"/>
    </xf>
    <xf numFmtId="0" fontId="13" fillId="36" borderId="25" xfId="0" applyFont="1" applyFill="1" applyBorder="1" applyAlignment="1">
      <alignment horizontal="left" vertical="center" wrapText="1"/>
    </xf>
    <xf numFmtId="0" fontId="13" fillId="36" borderId="25" xfId="0" applyFont="1" applyFill="1" applyBorder="1" applyAlignment="1">
      <alignment horizontal="right" vertical="center" wrapText="1"/>
    </xf>
    <xf numFmtId="0" fontId="13" fillId="36" borderId="25" xfId="0" applyFont="1" applyFill="1" applyBorder="1" applyAlignment="1">
      <alignment horizontal="right"/>
    </xf>
    <xf numFmtId="0" fontId="6" fillId="0" borderId="25" xfId="0" applyFont="1" applyBorder="1" applyAlignment="1">
      <alignment vertical="center" wrapText="1"/>
    </xf>
    <xf numFmtId="0" fontId="4" fillId="0" borderId="25" xfId="0" applyFont="1" applyBorder="1" applyAlignment="1">
      <alignment horizontal="right" vertical="center" wrapText="1"/>
    </xf>
    <xf numFmtId="0" fontId="6" fillId="0" borderId="25" xfId="0" applyFont="1" applyBorder="1" applyAlignment="1">
      <alignment horizontal="right" vertical="center" wrapText="1"/>
    </xf>
    <xf numFmtId="0" fontId="3" fillId="29" borderId="25" xfId="0" applyFont="1" applyFill="1" applyBorder="1" applyAlignment="1">
      <alignment horizontal="left" vertical="center"/>
    </xf>
    <xf numFmtId="0" fontId="3" fillId="29" borderId="25" xfId="0" applyFont="1" applyFill="1" applyBorder="1" applyAlignment="1">
      <alignment horizontal="right" vertical="center"/>
    </xf>
    <xf numFmtId="0" fontId="3" fillId="29" borderId="25" xfId="0" applyFont="1" applyFill="1" applyBorder="1" applyAlignment="1">
      <alignment horizontal="right" vertical="center" wrapText="1"/>
    </xf>
    <xf numFmtId="0" fontId="3" fillId="29" borderId="25" xfId="0" applyFont="1" applyFill="1" applyBorder="1"/>
    <xf numFmtId="0" fontId="28" fillId="29" borderId="25" xfId="0" applyFont="1" applyFill="1" applyBorder="1" applyAlignment="1">
      <alignment horizontal="right" vertical="center"/>
    </xf>
    <xf numFmtId="0" fontId="3" fillId="29" borderId="25" xfId="0" applyFont="1" applyFill="1" applyBorder="1" applyAlignment="1">
      <alignment vertical="center"/>
    </xf>
    <xf numFmtId="0" fontId="28" fillId="29" borderId="25" xfId="0" applyFont="1" applyFill="1" applyBorder="1" applyAlignment="1">
      <alignment horizontal="right" vertical="center" wrapText="1"/>
    </xf>
    <xf numFmtId="0" fontId="3" fillId="29" borderId="25" xfId="0" applyFont="1" applyFill="1" applyBorder="1" applyAlignment="1">
      <alignment vertical="center" wrapText="1"/>
    </xf>
    <xf numFmtId="0" fontId="3" fillId="29" borderId="25" xfId="0" applyFont="1" applyFill="1" applyBorder="1" applyAlignment="1">
      <alignment horizontal="right"/>
    </xf>
    <xf numFmtId="0" fontId="1" fillId="0" borderId="25" xfId="0" applyFont="1" applyBorder="1" applyAlignment="1">
      <alignment vertical="center"/>
    </xf>
    <xf numFmtId="0" fontId="1" fillId="0" borderId="25" xfId="0" applyFont="1" applyBorder="1" applyAlignment="1">
      <alignment horizontal="center" vertical="center"/>
    </xf>
    <xf numFmtId="0" fontId="3" fillId="0" borderId="12" xfId="0" applyFont="1" applyBorder="1" applyAlignment="1">
      <alignment vertical="center"/>
    </xf>
    <xf numFmtId="0" fontId="13" fillId="34" borderId="25" xfId="0" applyFont="1" applyFill="1" applyBorder="1" applyAlignment="1">
      <alignment horizontal="left" vertical="center"/>
    </xf>
    <xf numFmtId="0" fontId="13" fillId="34" borderId="25" xfId="0" applyFont="1" applyFill="1" applyBorder="1" applyAlignment="1">
      <alignment horizontal="right" vertical="center"/>
    </xf>
    <xf numFmtId="0" fontId="13" fillId="34" borderId="25" xfId="0" applyFont="1" applyFill="1" applyBorder="1" applyAlignment="1">
      <alignment vertical="center"/>
    </xf>
    <xf numFmtId="0" fontId="13" fillId="34" borderId="25" xfId="0" applyFont="1" applyFill="1" applyBorder="1" applyAlignment="1">
      <alignment horizontal="center" vertical="center"/>
    </xf>
    <xf numFmtId="0" fontId="0" fillId="0" borderId="21" xfId="0" applyBorder="1" applyAlignment="1">
      <alignment horizontal="left"/>
    </xf>
    <xf numFmtId="0" fontId="44" fillId="0" borderId="0" xfId="0" applyFont="1" applyAlignment="1">
      <alignment horizontal="left"/>
    </xf>
    <xf numFmtId="0" fontId="102" fillId="34" borderId="25" xfId="0" applyFont="1" applyFill="1" applyBorder="1" applyAlignment="1">
      <alignment horizontal="left"/>
    </xf>
    <xf numFmtId="0" fontId="1" fillId="0" borderId="0" xfId="0" applyFont="1" applyAlignment="1">
      <alignment horizontal="left" vertical="center"/>
    </xf>
    <xf numFmtId="0" fontId="79" fillId="0" borderId="0" xfId="0" applyFont="1" applyAlignment="1">
      <alignment horizontal="left"/>
    </xf>
    <xf numFmtId="0" fontId="1" fillId="0" borderId="0" xfId="0" applyFont="1" applyAlignment="1">
      <alignment horizontal="left"/>
    </xf>
    <xf numFmtId="0" fontId="0" fillId="28" borderId="0" xfId="0" applyFill="1" applyAlignment="1">
      <alignment horizontal="left"/>
    </xf>
    <xf numFmtId="0" fontId="13" fillId="36" borderId="25" xfId="0" applyFont="1" applyFill="1" applyBorder="1" applyAlignment="1">
      <alignment horizontal="center"/>
    </xf>
    <xf numFmtId="0" fontId="13" fillId="36" borderId="25" xfId="0" applyFont="1" applyFill="1" applyBorder="1" applyAlignment="1">
      <alignment horizontal="center" vertical="center"/>
    </xf>
    <xf numFmtId="0" fontId="1" fillId="0" borderId="25" xfId="0" applyFont="1" applyBorder="1" applyAlignment="1">
      <alignment horizontal="left" vertical="center"/>
    </xf>
    <xf numFmtId="3" fontId="1" fillId="0" borderId="25" xfId="0" applyNumberFormat="1" applyFont="1" applyBorder="1" applyAlignment="1">
      <alignment vertical="center"/>
    </xf>
    <xf numFmtId="3" fontId="1" fillId="0" borderId="25" xfId="0" applyNumberFormat="1" applyFont="1" applyBorder="1" applyAlignment="1">
      <alignment horizontal="right" vertical="center" wrapText="1"/>
    </xf>
    <xf numFmtId="0" fontId="1" fillId="0" borderId="25" xfId="0" applyFont="1" applyBorder="1" applyAlignment="1">
      <alignment horizontal="right"/>
    </xf>
    <xf numFmtId="0" fontId="1" fillId="0" borderId="25" xfId="0" applyFont="1" applyBorder="1" applyAlignment="1">
      <alignment horizontal="right" vertical="center" wrapText="1"/>
    </xf>
    <xf numFmtId="3" fontId="1" fillId="0" borderId="25" xfId="0" applyNumberFormat="1" applyFont="1" applyBorder="1" applyAlignment="1">
      <alignment horizontal="right"/>
    </xf>
    <xf numFmtId="3" fontId="6" fillId="0" borderId="25" xfId="0" applyNumberFormat="1" applyFont="1" applyBorder="1" applyAlignment="1">
      <alignment horizontal="right" vertical="center" wrapText="1"/>
    </xf>
    <xf numFmtId="0" fontId="1" fillId="0" borderId="25" xfId="0" applyFont="1" applyBorder="1" applyAlignment="1">
      <alignment horizontal="left" vertical="center" wrapText="1"/>
    </xf>
    <xf numFmtId="0" fontId="1" fillId="0" borderId="25" xfId="0" applyFont="1" applyBorder="1" applyAlignment="1">
      <alignment vertical="center" wrapText="1"/>
    </xf>
    <xf numFmtId="3" fontId="6" fillId="0" borderId="25" xfId="0" applyNumberFormat="1" applyFont="1" applyBorder="1" applyAlignment="1">
      <alignment vertical="center"/>
    </xf>
    <xf numFmtId="3" fontId="6" fillId="0" borderId="25" xfId="0" applyNumberFormat="1" applyFont="1" applyBorder="1" applyAlignment="1">
      <alignment horizontal="right" vertical="center"/>
    </xf>
    <xf numFmtId="0" fontId="6" fillId="0" borderId="25" xfId="0" applyFont="1" applyBorder="1" applyAlignment="1">
      <alignment horizontal="left" vertical="center"/>
    </xf>
    <xf numFmtId="0" fontId="6" fillId="0" borderId="25" xfId="0" applyFont="1" applyBorder="1" applyAlignment="1">
      <alignment vertical="center"/>
    </xf>
    <xf numFmtId="0" fontId="6" fillId="0" borderId="25" xfId="0" applyFont="1" applyBorder="1" applyAlignment="1">
      <alignment horizontal="right" vertical="center"/>
    </xf>
    <xf numFmtId="3" fontId="1" fillId="0" borderId="25" xfId="0" applyNumberFormat="1" applyFont="1" applyBorder="1" applyAlignment="1">
      <alignment horizontal="right" vertical="center"/>
    </xf>
    <xf numFmtId="0" fontId="1" fillId="0" borderId="25" xfId="0" applyFont="1" applyBorder="1" applyAlignment="1">
      <alignment horizontal="right" vertical="center"/>
    </xf>
    <xf numFmtId="0" fontId="1" fillId="0" borderId="25" xfId="0" applyFont="1" applyBorder="1" applyAlignment="1">
      <alignment horizontal="left" wrapText="1"/>
    </xf>
    <xf numFmtId="2" fontId="1" fillId="0" borderId="25" xfId="0" applyNumberFormat="1" applyFont="1" applyBorder="1" applyAlignment="1">
      <alignment horizontal="right" vertical="center" wrapText="1"/>
    </xf>
    <xf numFmtId="0" fontId="6" fillId="0" borderId="25" xfId="0" applyFont="1" applyBorder="1" applyAlignment="1">
      <alignment horizontal="left" vertical="center" wrapText="1"/>
    </xf>
    <xf numFmtId="4" fontId="1" fillId="0" borderId="25" xfId="0" applyNumberFormat="1" applyFont="1" applyBorder="1" applyAlignment="1">
      <alignment horizontal="right" vertical="center" wrapText="1"/>
    </xf>
    <xf numFmtId="2" fontId="1" fillId="0" borderId="25" xfId="0" applyNumberFormat="1" applyFont="1" applyBorder="1" applyAlignment="1">
      <alignment vertical="center" wrapText="1"/>
    </xf>
    <xf numFmtId="4" fontId="1" fillId="0" borderId="25" xfId="0" applyNumberFormat="1" applyFont="1" applyBorder="1" applyAlignment="1">
      <alignment horizontal="right" vertical="center"/>
    </xf>
    <xf numFmtId="0" fontId="4" fillId="0" borderId="25" xfId="0" applyFont="1" applyBorder="1" applyAlignment="1">
      <alignment horizontal="left" vertical="center" wrapText="1"/>
    </xf>
    <xf numFmtId="2" fontId="4" fillId="0" borderId="25" xfId="0" applyNumberFormat="1" applyFont="1" applyBorder="1" applyAlignment="1">
      <alignment vertical="center" wrapText="1"/>
    </xf>
    <xf numFmtId="0" fontId="4" fillId="0" borderId="25" xfId="0" applyFont="1" applyBorder="1" applyAlignment="1">
      <alignment vertical="center" wrapText="1"/>
    </xf>
    <xf numFmtId="0" fontId="4" fillId="0" borderId="25" xfId="0" applyFont="1" applyBorder="1" applyAlignment="1">
      <alignment horizontal="right" vertical="center"/>
    </xf>
    <xf numFmtId="0" fontId="1" fillId="28" borderId="25" xfId="0" applyFont="1" applyFill="1" applyBorder="1" applyAlignment="1">
      <alignment vertical="center" wrapText="1"/>
    </xf>
    <xf numFmtId="0" fontId="1" fillId="3" borderId="25" xfId="0" applyFont="1" applyFill="1" applyBorder="1" applyAlignment="1">
      <alignment horizontal="right" vertical="center" wrapText="1"/>
    </xf>
    <xf numFmtId="0" fontId="4" fillId="3" borderId="25" xfId="0" applyFont="1" applyFill="1" applyBorder="1" applyAlignment="1">
      <alignment horizontal="right" vertical="center" wrapText="1"/>
    </xf>
    <xf numFmtId="3" fontId="1" fillId="3" borderId="25" xfId="0" applyNumberFormat="1" applyFont="1" applyFill="1" applyBorder="1" applyAlignment="1">
      <alignment horizontal="right" vertical="center" wrapText="1"/>
    </xf>
    <xf numFmtId="3" fontId="4" fillId="3" borderId="25" xfId="0" applyNumberFormat="1" applyFont="1" applyFill="1" applyBorder="1" applyAlignment="1">
      <alignment horizontal="right" vertical="center" wrapText="1"/>
    </xf>
    <xf numFmtId="0" fontId="3" fillId="0" borderId="25" xfId="0" applyFont="1" applyBorder="1"/>
    <xf numFmtId="0" fontId="1" fillId="0" borderId="25" xfId="0" applyFont="1" applyBorder="1"/>
    <xf numFmtId="0" fontId="0" fillId="0" borderId="25" xfId="0" applyBorder="1"/>
    <xf numFmtId="0" fontId="13" fillId="34" borderId="25" xfId="230" applyFont="1" applyFill="1" applyBorder="1" applyAlignment="1">
      <alignment horizontal="left" vertical="center" wrapText="1"/>
    </xf>
    <xf numFmtId="0" fontId="13" fillId="34" borderId="25" xfId="230" applyFont="1" applyFill="1" applyBorder="1" applyAlignment="1">
      <alignment horizontal="center" vertical="center" wrapText="1"/>
    </xf>
    <xf numFmtId="0" fontId="1" fillId="28" borderId="25" xfId="229" applyFont="1" applyFill="1" applyBorder="1" applyAlignment="1">
      <alignment horizontal="left" vertical="center" wrapText="1"/>
    </xf>
    <xf numFmtId="0" fontId="6" fillId="30" borderId="25" xfId="0" applyFont="1" applyFill="1" applyBorder="1" applyAlignment="1">
      <alignment horizontal="left" vertical="center" wrapText="1"/>
    </xf>
    <xf numFmtId="0" fontId="6" fillId="0" borderId="25" xfId="0" applyFont="1" applyBorder="1" applyAlignment="1">
      <alignment horizontal="center" vertical="center" wrapText="1"/>
    </xf>
    <xf numFmtId="176" fontId="6" fillId="0" borderId="25" xfId="0" applyNumberFormat="1" applyFont="1" applyBorder="1" applyAlignment="1">
      <alignment vertical="center" wrapText="1"/>
    </xf>
    <xf numFmtId="176" fontId="6" fillId="30" borderId="25" xfId="0" applyNumberFormat="1" applyFont="1" applyFill="1" applyBorder="1" applyAlignment="1">
      <alignment horizontal="right" vertical="center" wrapText="1"/>
    </xf>
    <xf numFmtId="176" fontId="6" fillId="0" borderId="25" xfId="0" applyNumberFormat="1" applyFont="1" applyBorder="1" applyAlignment="1">
      <alignment horizontal="right" vertical="center" wrapText="1"/>
    </xf>
    <xf numFmtId="172" fontId="6" fillId="0" borderId="25" xfId="0" applyNumberFormat="1" applyFont="1" applyBorder="1" applyAlignment="1">
      <alignment horizontal="right" vertical="center" wrapText="1"/>
    </xf>
    <xf numFmtId="172" fontId="6" fillId="30" borderId="25" xfId="0" applyNumberFormat="1" applyFont="1" applyFill="1" applyBorder="1" applyAlignment="1">
      <alignment horizontal="right" vertical="center" wrapText="1"/>
    </xf>
    <xf numFmtId="176" fontId="6" fillId="30" borderId="25" xfId="0" applyNumberFormat="1" applyFont="1" applyFill="1" applyBorder="1" applyAlignment="1">
      <alignment vertical="center" wrapText="1"/>
    </xf>
    <xf numFmtId="170" fontId="6" fillId="30" borderId="25" xfId="0" applyNumberFormat="1" applyFont="1" applyFill="1" applyBorder="1" applyAlignment="1">
      <alignment vertical="center" wrapText="1"/>
    </xf>
    <xf numFmtId="172" fontId="6" fillId="30" borderId="25" xfId="0" applyNumberFormat="1" applyFont="1" applyFill="1" applyBorder="1" applyAlignment="1">
      <alignment vertical="center" wrapText="1"/>
    </xf>
    <xf numFmtId="0" fontId="28" fillId="0" borderId="25" xfId="0" applyFont="1" applyBorder="1" applyAlignment="1">
      <alignment horizontal="right" vertical="center" wrapText="1"/>
    </xf>
    <xf numFmtId="175" fontId="6" fillId="0" borderId="25" xfId="0" applyNumberFormat="1" applyFont="1" applyBorder="1" applyAlignment="1">
      <alignment vertical="center" wrapText="1"/>
    </xf>
    <xf numFmtId="172" fontId="57" fillId="0" borderId="25" xfId="0" applyNumberFormat="1" applyFont="1" applyBorder="1"/>
    <xf numFmtId="172" fontId="64" fillId="0" borderId="25" xfId="0" applyNumberFormat="1" applyFont="1" applyBorder="1"/>
    <xf numFmtId="0" fontId="6" fillId="30" borderId="25" xfId="0" applyFont="1" applyFill="1" applyBorder="1"/>
    <xf numFmtId="1" fontId="6" fillId="30" borderId="25" xfId="0" applyNumberFormat="1" applyFont="1" applyFill="1" applyBorder="1"/>
    <xf numFmtId="3" fontId="6" fillId="30" borderId="25" xfId="0" applyNumberFormat="1" applyFont="1" applyFill="1" applyBorder="1" applyAlignment="1">
      <alignment horizontal="right" vertical="center" wrapText="1"/>
    </xf>
    <xf numFmtId="1" fontId="6" fillId="30" borderId="25" xfId="0" applyNumberFormat="1" applyFont="1" applyFill="1" applyBorder="1" applyAlignment="1">
      <alignment horizontal="right" vertical="center" wrapText="1"/>
    </xf>
    <xf numFmtId="3" fontId="6" fillId="30" borderId="25" xfId="0" applyNumberFormat="1" applyFont="1" applyFill="1" applyBorder="1" applyAlignment="1">
      <alignment vertical="center" wrapText="1"/>
    </xf>
    <xf numFmtId="1" fontId="6" fillId="30" borderId="25" xfId="0" applyNumberFormat="1" applyFont="1" applyFill="1" applyBorder="1" applyAlignment="1">
      <alignment vertical="center" wrapText="1"/>
    </xf>
    <xf numFmtId="2" fontId="6" fillId="0" borderId="25" xfId="0" applyNumberFormat="1" applyFont="1" applyBorder="1" applyAlignment="1">
      <alignment vertical="center" wrapText="1"/>
    </xf>
    <xf numFmtId="2" fontId="6" fillId="0" borderId="25" xfId="0" applyNumberFormat="1" applyFont="1" applyBorder="1" applyAlignment="1">
      <alignment horizontal="right" vertical="center" wrapText="1"/>
    </xf>
    <xf numFmtId="3" fontId="4" fillId="0" borderId="25" xfId="0" applyNumberFormat="1" applyFont="1" applyBorder="1" applyAlignment="1">
      <alignment horizontal="right" vertical="center" wrapText="1"/>
    </xf>
    <xf numFmtId="3" fontId="6" fillId="0" borderId="25" xfId="0" applyNumberFormat="1" applyFont="1" applyBorder="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77" fillId="0" borderId="0" xfId="0" applyFont="1" applyAlignment="1">
      <alignment horizontal="left"/>
    </xf>
    <xf numFmtId="0" fontId="1" fillId="0" borderId="29"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horizontal="left" vertical="center"/>
    </xf>
    <xf numFmtId="0" fontId="6" fillId="28" borderId="29" xfId="0" applyFont="1" applyFill="1" applyBorder="1" applyAlignment="1">
      <alignment vertical="center" wrapText="1"/>
    </xf>
    <xf numFmtId="0" fontId="6" fillId="30" borderId="29" xfId="0" applyFont="1" applyFill="1" applyBorder="1" applyAlignment="1">
      <alignment horizontal="left" vertical="center" wrapText="1"/>
    </xf>
    <xf numFmtId="3" fontId="6" fillId="3" borderId="25" xfId="0" applyNumberFormat="1" applyFont="1" applyFill="1" applyBorder="1" applyAlignment="1">
      <alignment horizontal="right" vertical="center"/>
    </xf>
    <xf numFmtId="3" fontId="6" fillId="0" borderId="25" xfId="0" applyNumberFormat="1" applyFont="1" applyBorder="1" applyAlignment="1">
      <alignment horizontal="right"/>
    </xf>
    <xf numFmtId="3" fontId="1" fillId="0" borderId="25" xfId="0" applyNumberFormat="1" applyFont="1" applyBorder="1"/>
    <xf numFmtId="3" fontId="3" fillId="0" borderId="25" xfId="0" applyNumberFormat="1" applyFont="1" applyBorder="1"/>
    <xf numFmtId="0" fontId="1" fillId="0" borderId="25" xfId="0" applyFont="1" applyBorder="1" applyAlignment="1">
      <alignment horizontal="center" vertical="center" wrapText="1"/>
    </xf>
    <xf numFmtId="0" fontId="6" fillId="0" borderId="25" xfId="0" applyFont="1" applyBorder="1" applyAlignment="1">
      <alignment horizontal="right"/>
    </xf>
    <xf numFmtId="0" fontId="52" fillId="0" borderId="25" xfId="0" applyFont="1" applyBorder="1" applyAlignment="1">
      <alignment vertical="center" wrapText="1"/>
    </xf>
    <xf numFmtId="0" fontId="52" fillId="0" borderId="25" xfId="0" applyFont="1" applyBorder="1" applyAlignment="1">
      <alignment vertical="center"/>
    </xf>
    <xf numFmtId="0" fontId="6" fillId="0" borderId="25" xfId="0" applyFont="1" applyBorder="1" applyAlignment="1">
      <alignment horizontal="left" indent="3"/>
    </xf>
    <xf numFmtId="9" fontId="6" fillId="0" borderId="25" xfId="0" applyNumberFormat="1" applyFont="1" applyBorder="1" applyAlignment="1">
      <alignment horizontal="right" vertical="center"/>
    </xf>
    <xf numFmtId="3" fontId="4" fillId="0" borderId="25" xfId="0" applyNumberFormat="1" applyFont="1" applyBorder="1" applyAlignment="1">
      <alignment horizontal="right" vertical="center"/>
    </xf>
    <xf numFmtId="0" fontId="6" fillId="0" borderId="25" xfId="0" applyFont="1" applyBorder="1" applyAlignment="1">
      <alignment horizontal="left" wrapText="1" indent="3"/>
    </xf>
    <xf numFmtId="0" fontId="1" fillId="0" borderId="25" xfId="0" applyFont="1" applyBorder="1" applyAlignment="1">
      <alignment wrapText="1"/>
    </xf>
    <xf numFmtId="0" fontId="102" fillId="34" borderId="25" xfId="0" applyFont="1" applyFill="1" applyBorder="1" applyAlignment="1">
      <alignment vertical="center" wrapText="1"/>
    </xf>
    <xf numFmtId="0" fontId="13" fillId="34" borderId="25" xfId="0" applyFont="1" applyFill="1" applyBorder="1" applyAlignment="1">
      <alignment horizontal="right"/>
    </xf>
    <xf numFmtId="0" fontId="13" fillId="34" borderId="27" xfId="0" applyFont="1" applyFill="1" applyBorder="1" applyAlignment="1">
      <alignment horizontal="center" vertical="center"/>
    </xf>
    <xf numFmtId="0" fontId="13" fillId="34" borderId="27" xfId="0" applyFont="1" applyFill="1" applyBorder="1" applyAlignment="1">
      <alignment horizontal="center"/>
    </xf>
    <xf numFmtId="3" fontId="4" fillId="0" borderId="27" xfId="0" applyNumberFormat="1" applyFont="1" applyBorder="1" applyAlignment="1">
      <alignment horizontal="right" vertical="center"/>
    </xf>
    <xf numFmtId="0" fontId="6" fillId="0" borderId="32" xfId="0" applyFont="1" applyBorder="1" applyAlignment="1">
      <alignment horizontal="left" indent="3"/>
    </xf>
    <xf numFmtId="0" fontId="3" fillId="29" borderId="28" xfId="0" applyFont="1" applyFill="1" applyBorder="1" applyAlignment="1">
      <alignment vertical="center"/>
    </xf>
    <xf numFmtId="0" fontId="3" fillId="0" borderId="37" xfId="0" applyFont="1" applyBorder="1" applyAlignment="1">
      <alignment vertical="center"/>
    </xf>
    <xf numFmtId="0" fontId="1" fillId="0" borderId="20" xfId="0" applyFont="1" applyBorder="1" applyAlignment="1">
      <alignment horizontal="left" vertical="center"/>
    </xf>
    <xf numFmtId="0" fontId="1" fillId="0" borderId="20" xfId="0" applyFont="1" applyBorder="1" applyAlignment="1">
      <alignment horizontal="left" vertical="center" wrapText="1"/>
    </xf>
    <xf numFmtId="0" fontId="4" fillId="0" borderId="25" xfId="0" applyFont="1" applyBorder="1" applyAlignment="1">
      <alignment vertical="center"/>
    </xf>
    <xf numFmtId="0" fontId="77" fillId="34" borderId="41" xfId="0" applyFont="1" applyFill="1" applyBorder="1" applyAlignment="1">
      <alignment horizontal="left" vertical="center"/>
    </xf>
    <xf numFmtId="0" fontId="77" fillId="34" borderId="41" xfId="0" applyFont="1" applyFill="1" applyBorder="1" applyAlignment="1">
      <alignment horizontal="left" vertical="center" wrapText="1"/>
    </xf>
    <xf numFmtId="0" fontId="6" fillId="0" borderId="39" xfId="0" applyFont="1" applyBorder="1" applyAlignment="1">
      <alignment horizontal="left" vertical="center" wrapText="1"/>
    </xf>
    <xf numFmtId="0" fontId="6" fillId="0" borderId="20" xfId="0" applyFont="1" applyBorder="1" applyAlignment="1">
      <alignment horizontal="left" vertical="center" wrapText="1"/>
    </xf>
    <xf numFmtId="0" fontId="4" fillId="0" borderId="29" xfId="0" applyFont="1" applyBorder="1" applyAlignment="1">
      <alignment vertical="center"/>
    </xf>
    <xf numFmtId="0" fontId="77" fillId="34" borderId="0" xfId="0" applyFont="1" applyFill="1" applyAlignment="1">
      <alignment horizontal="left" vertical="center"/>
    </xf>
    <xf numFmtId="0" fontId="77" fillId="34" borderId="0" xfId="0" applyFont="1" applyFill="1" applyAlignment="1">
      <alignment horizontal="left" vertical="center" wrapText="1"/>
    </xf>
    <xf numFmtId="2" fontId="4" fillId="0" borderId="25" xfId="0" applyNumberFormat="1" applyFont="1" applyBorder="1" applyAlignment="1">
      <alignment horizontal="right" vertical="center" wrapText="1"/>
    </xf>
    <xf numFmtId="0" fontId="7" fillId="0" borderId="25" xfId="0" applyFont="1" applyBorder="1" applyAlignment="1">
      <alignment vertical="center" wrapText="1"/>
    </xf>
    <xf numFmtId="0" fontId="4" fillId="0" borderId="25" xfId="0" applyFont="1" applyBorder="1"/>
    <xf numFmtId="0" fontId="4" fillId="0" borderId="25" xfId="0" applyFont="1" applyBorder="1" applyAlignment="1">
      <alignment wrapText="1"/>
    </xf>
    <xf numFmtId="0" fontId="4" fillId="0" borderId="25" xfId="0" applyFont="1" applyBorder="1" applyAlignment="1">
      <alignment horizontal="right"/>
    </xf>
    <xf numFmtId="0" fontId="6" fillId="0" borderId="25" xfId="0" applyFont="1" applyBorder="1"/>
    <xf numFmtId="2" fontId="6" fillId="0" borderId="25" xfId="0" applyNumberFormat="1" applyFont="1" applyBorder="1" applyAlignment="1">
      <alignment vertical="center"/>
    </xf>
    <xf numFmtId="2" fontId="6" fillId="0" borderId="25" xfId="0" applyNumberFormat="1" applyFont="1" applyBorder="1"/>
    <xf numFmtId="0" fontId="6" fillId="0" borderId="25" xfId="0" applyFont="1" applyBorder="1" applyAlignment="1">
      <alignment wrapText="1"/>
    </xf>
    <xf numFmtId="2" fontId="6" fillId="0" borderId="25" xfId="0" applyNumberFormat="1" applyFont="1" applyBorder="1" applyAlignment="1">
      <alignment horizontal="right" vertical="center"/>
    </xf>
    <xf numFmtId="0" fontId="13" fillId="36" borderId="25" xfId="0" applyFont="1" applyFill="1" applyBorder="1" applyAlignment="1">
      <alignment vertical="center" wrapText="1"/>
    </xf>
    <xf numFmtId="0" fontId="102" fillId="36" borderId="25" xfId="0" applyFont="1" applyFill="1" applyBorder="1" applyAlignment="1">
      <alignment horizontal="left"/>
    </xf>
    <xf numFmtId="0" fontId="13" fillId="36" borderId="25" xfId="0" applyFont="1" applyFill="1" applyBorder="1"/>
    <xf numFmtId="0" fontId="28" fillId="0" borderId="25" xfId="0" applyFont="1" applyBorder="1"/>
    <xf numFmtId="0" fontId="6" fillId="0" borderId="25" xfId="0" applyFont="1" applyBorder="1" applyAlignment="1">
      <alignment horizontal="left"/>
    </xf>
    <xf numFmtId="0" fontId="28" fillId="29" borderId="25" xfId="0" applyFont="1" applyFill="1" applyBorder="1"/>
    <xf numFmtId="3" fontId="7" fillId="29" borderId="25" xfId="0" applyNumberFormat="1" applyFont="1" applyFill="1" applyBorder="1" applyAlignment="1">
      <alignment horizontal="right" vertical="center"/>
    </xf>
    <xf numFmtId="3" fontId="4" fillId="28" borderId="25" xfId="0" applyNumberFormat="1" applyFont="1" applyFill="1" applyBorder="1" applyAlignment="1">
      <alignment horizontal="right" vertical="center"/>
    </xf>
    <xf numFmtId="0" fontId="7" fillId="29" borderId="25" xfId="0" applyFont="1" applyFill="1" applyBorder="1" applyAlignment="1">
      <alignment horizontal="right" vertical="center"/>
    </xf>
    <xf numFmtId="3" fontId="4" fillId="0" borderId="25" xfId="0" applyNumberFormat="1" applyFont="1" applyBorder="1" applyAlignment="1">
      <alignment vertical="center"/>
    </xf>
    <xf numFmtId="0" fontId="86" fillId="0" borderId="25" xfId="0" applyFont="1" applyBorder="1"/>
    <xf numFmtId="177" fontId="6" fillId="0" borderId="25" xfId="0" applyNumberFormat="1" applyFont="1" applyBorder="1"/>
    <xf numFmtId="177" fontId="6" fillId="0" borderId="25" xfId="0" applyNumberFormat="1" applyFont="1" applyBorder="1" applyAlignment="1">
      <alignment horizontal="right"/>
    </xf>
    <xf numFmtId="177" fontId="6" fillId="0" borderId="25" xfId="227" applyNumberFormat="1" applyFont="1" applyFill="1" applyBorder="1" applyProtection="1"/>
    <xf numFmtId="9" fontId="6" fillId="0" borderId="25" xfId="227" applyFont="1" applyFill="1" applyBorder="1" applyProtection="1"/>
    <xf numFmtId="177" fontId="4" fillId="0" borderId="25" xfId="0" applyNumberFormat="1" applyFont="1" applyBorder="1" applyAlignment="1">
      <alignment vertical="center" wrapText="1"/>
    </xf>
    <xf numFmtId="177" fontId="6" fillId="0" borderId="25" xfId="0" applyNumberFormat="1" applyFont="1" applyBorder="1" applyAlignment="1">
      <alignment horizontal="right" vertical="center" wrapText="1"/>
    </xf>
    <xf numFmtId="9" fontId="6" fillId="0" borderId="25" xfId="0" applyNumberFormat="1" applyFont="1" applyBorder="1" applyAlignment="1">
      <alignment horizontal="right" vertical="center" wrapText="1"/>
    </xf>
    <xf numFmtId="9" fontId="1" fillId="0" borderId="25" xfId="0" applyNumberFormat="1" applyFont="1" applyBorder="1" applyAlignment="1">
      <alignment horizontal="right" vertical="center" wrapText="1"/>
    </xf>
    <xf numFmtId="6" fontId="6" fillId="0" borderId="25" xfId="0" applyNumberFormat="1" applyFont="1" applyBorder="1" applyAlignment="1">
      <alignment horizontal="right" vertical="center" wrapText="1"/>
    </xf>
    <xf numFmtId="6" fontId="6" fillId="0" borderId="25" xfId="0" applyNumberFormat="1" applyFont="1" applyBorder="1" applyAlignment="1">
      <alignment vertical="center"/>
    </xf>
    <xf numFmtId="1" fontId="4" fillId="3" borderId="25" xfId="227" applyNumberFormat="1" applyFont="1" applyFill="1" applyBorder="1" applyAlignment="1">
      <alignment horizontal="right" vertical="center" wrapText="1"/>
    </xf>
    <xf numFmtId="9" fontId="4" fillId="3" borderId="25" xfId="227" applyFont="1" applyFill="1" applyBorder="1" applyAlignment="1">
      <alignment horizontal="right" vertical="center" wrapText="1"/>
    </xf>
    <xf numFmtId="0" fontId="4" fillId="28" borderId="25" xfId="0" applyFont="1" applyFill="1" applyBorder="1" applyAlignment="1">
      <alignment horizontal="right" vertical="center" wrapText="1"/>
    </xf>
    <xf numFmtId="49" fontId="6" fillId="0" borderId="25" xfId="0" applyNumberFormat="1" applyFont="1" applyBorder="1" applyAlignment="1">
      <alignment horizontal="right" vertical="center" wrapText="1"/>
    </xf>
    <xf numFmtId="177" fontId="1" fillId="0" borderId="25" xfId="0" applyNumberFormat="1" applyFont="1" applyBorder="1" applyAlignment="1">
      <alignment horizontal="right" vertical="center" wrapText="1"/>
    </xf>
    <xf numFmtId="3" fontId="28" fillId="29" borderId="25" xfId="0" applyNumberFormat="1" applyFont="1" applyFill="1" applyBorder="1" applyAlignment="1">
      <alignment horizontal="right" vertical="center"/>
    </xf>
    <xf numFmtId="3" fontId="3" fillId="29" borderId="25" xfId="0" applyNumberFormat="1" applyFont="1" applyFill="1" applyBorder="1"/>
    <xf numFmtId="3" fontId="28" fillId="29" borderId="25" xfId="0" applyNumberFormat="1" applyFont="1" applyFill="1" applyBorder="1" applyAlignment="1">
      <alignment horizontal="right" vertical="center" wrapText="1"/>
    </xf>
    <xf numFmtId="3" fontId="3" fillId="29" borderId="25" xfId="0" applyNumberFormat="1" applyFont="1" applyFill="1" applyBorder="1" applyAlignment="1">
      <alignment horizontal="right" vertical="center" wrapText="1"/>
    </xf>
    <xf numFmtId="0" fontId="7" fillId="29" borderId="25" xfId="0" applyFont="1" applyFill="1" applyBorder="1" applyAlignment="1">
      <alignment vertical="center" wrapText="1"/>
    </xf>
    <xf numFmtId="1" fontId="7" fillId="29" borderId="25" xfId="0" applyNumberFormat="1" applyFont="1" applyFill="1" applyBorder="1" applyAlignment="1">
      <alignment vertical="center" wrapText="1"/>
    </xf>
    <xf numFmtId="9" fontId="7" fillId="29" borderId="25" xfId="0" applyNumberFormat="1" applyFont="1" applyFill="1" applyBorder="1" applyAlignment="1">
      <alignment vertical="center" wrapText="1"/>
    </xf>
    <xf numFmtId="0" fontId="7" fillId="29" borderId="25" xfId="0" applyFont="1" applyFill="1" applyBorder="1" applyAlignment="1">
      <alignment horizontal="right" vertical="center" wrapText="1"/>
    </xf>
    <xf numFmtId="2" fontId="7" fillId="29" borderId="25" xfId="0" applyNumberFormat="1" applyFont="1" applyFill="1" applyBorder="1" applyAlignment="1">
      <alignment horizontal="right" vertical="center" wrapText="1"/>
    </xf>
    <xf numFmtId="3" fontId="3" fillId="29" borderId="25" xfId="0" applyNumberFormat="1" applyFont="1" applyFill="1" applyBorder="1" applyAlignment="1">
      <alignment horizontal="right"/>
    </xf>
    <xf numFmtId="0" fontId="3" fillId="29" borderId="25" xfId="0" applyFont="1" applyFill="1" applyBorder="1" applyAlignment="1">
      <alignment horizontal="left" vertical="center" wrapText="1"/>
    </xf>
    <xf numFmtId="0" fontId="53" fillId="29" borderId="25" xfId="0" applyFont="1" applyFill="1" applyBorder="1" applyAlignment="1">
      <alignment horizontal="right" vertical="center"/>
    </xf>
    <xf numFmtId="3" fontId="7" fillId="29" borderId="25" xfId="0" applyNumberFormat="1" applyFont="1" applyFill="1" applyBorder="1" applyAlignment="1">
      <alignment horizontal="right" vertical="center" wrapText="1"/>
    </xf>
    <xf numFmtId="3" fontId="3" fillId="29" borderId="25" xfId="0" applyNumberFormat="1" applyFont="1" applyFill="1" applyBorder="1" applyAlignment="1">
      <alignment horizontal="right" vertical="center"/>
    </xf>
    <xf numFmtId="0" fontId="28" fillId="29" borderId="25" xfId="0" applyFont="1" applyFill="1" applyBorder="1" applyAlignment="1">
      <alignment horizontal="left" vertical="center"/>
    </xf>
    <xf numFmtId="164" fontId="28" fillId="29" borderId="25" xfId="2" applyNumberFormat="1" applyFont="1" applyFill="1" applyBorder="1" applyAlignment="1">
      <alignment horizontal="right" vertical="center" wrapText="1"/>
    </xf>
    <xf numFmtId="0" fontId="28" fillId="32" borderId="25" xfId="0" applyFont="1" applyFill="1" applyBorder="1" applyAlignment="1">
      <alignment horizontal="right" vertical="center" wrapText="1"/>
    </xf>
    <xf numFmtId="175" fontId="28" fillId="29" borderId="25" xfId="0" applyNumberFormat="1" applyFont="1" applyFill="1" applyBorder="1" applyAlignment="1">
      <alignment vertical="center" wrapText="1"/>
    </xf>
    <xf numFmtId="172" fontId="28" fillId="32" borderId="25" xfId="0" applyNumberFormat="1" applyFont="1" applyFill="1" applyBorder="1" applyAlignment="1">
      <alignment vertical="center" wrapText="1"/>
    </xf>
    <xf numFmtId="0" fontId="28" fillId="32" borderId="25" xfId="0" applyFont="1" applyFill="1" applyBorder="1" applyAlignment="1">
      <alignment horizontal="right" wrapText="1"/>
    </xf>
    <xf numFmtId="172" fontId="28" fillId="32" borderId="25" xfId="0" applyNumberFormat="1" applyFont="1" applyFill="1" applyBorder="1" applyAlignment="1">
      <alignment horizontal="right" wrapText="1"/>
    </xf>
    <xf numFmtId="176" fontId="28" fillId="29" borderId="25" xfId="0" applyNumberFormat="1" applyFont="1" applyFill="1" applyBorder="1" applyAlignment="1">
      <alignment vertical="center" wrapText="1"/>
    </xf>
    <xf numFmtId="173" fontId="28" fillId="32" borderId="25" xfId="0" applyNumberFormat="1" applyFont="1" applyFill="1" applyBorder="1" applyAlignment="1">
      <alignment vertical="center" wrapText="1"/>
    </xf>
    <xf numFmtId="0" fontId="23" fillId="0" borderId="25" xfId="0" applyFont="1" applyBorder="1" applyAlignment="1">
      <alignment vertical="top" wrapText="1" readingOrder="1"/>
    </xf>
    <xf numFmtId="6" fontId="6" fillId="0" borderId="25" xfId="0" applyNumberFormat="1" applyFont="1" applyBorder="1" applyAlignment="1">
      <alignment vertical="center" wrapText="1"/>
    </xf>
    <xf numFmtId="6" fontId="1" fillId="0" borderId="25" xfId="0" applyNumberFormat="1" applyFont="1" applyBorder="1"/>
    <xf numFmtId="9" fontId="6" fillId="0" borderId="25" xfId="0" applyNumberFormat="1" applyFont="1" applyBorder="1" applyAlignment="1">
      <alignment vertical="center" wrapText="1"/>
    </xf>
    <xf numFmtId="9" fontId="1" fillId="0" borderId="25" xfId="0" applyNumberFormat="1" applyFont="1" applyBorder="1" applyAlignment="1">
      <alignment vertical="center"/>
    </xf>
    <xf numFmtId="9" fontId="1" fillId="0" borderId="25" xfId="0" applyNumberFormat="1" applyFont="1" applyBorder="1" applyAlignment="1">
      <alignment horizontal="right" vertical="center"/>
    </xf>
    <xf numFmtId="0" fontId="1" fillId="28" borderId="25" xfId="0" applyFont="1" applyFill="1" applyBorder="1" applyAlignment="1">
      <alignment horizontal="center" vertical="center" wrapText="1"/>
    </xf>
    <xf numFmtId="0" fontId="6" fillId="28" borderId="25" xfId="0" applyFont="1" applyFill="1" applyBorder="1" applyAlignment="1">
      <alignment horizontal="left" vertical="center" wrapText="1"/>
    </xf>
    <xf numFmtId="0" fontId="6" fillId="28" borderId="25" xfId="0" applyFont="1" applyFill="1" applyBorder="1" applyAlignment="1">
      <alignment horizontal="center" vertical="center" wrapText="1"/>
    </xf>
    <xf numFmtId="0" fontId="1" fillId="28" borderId="25" xfId="0" applyFont="1" applyFill="1" applyBorder="1" applyAlignment="1">
      <alignment horizontal="left" vertical="center" wrapText="1"/>
    </xf>
    <xf numFmtId="0" fontId="1" fillId="28" borderId="25" xfId="0" applyFont="1" applyFill="1" applyBorder="1" applyAlignment="1">
      <alignment horizontal="left" vertical="center"/>
    </xf>
    <xf numFmtId="0" fontId="13" fillId="34" borderId="29" xfId="0" applyFont="1" applyFill="1" applyBorder="1" applyAlignment="1">
      <alignment horizontal="right" vertical="center" wrapText="1"/>
    </xf>
    <xf numFmtId="0" fontId="6" fillId="33" borderId="25" xfId="0" applyFont="1" applyFill="1" applyBorder="1" applyAlignment="1">
      <alignment horizontal="center" vertical="center" wrapText="1"/>
    </xf>
    <xf numFmtId="6" fontId="6" fillId="0" borderId="25" xfId="14" applyNumberFormat="1" applyBorder="1"/>
    <xf numFmtId="41" fontId="6" fillId="0" borderId="25" xfId="14" applyNumberFormat="1" applyBorder="1"/>
    <xf numFmtId="41" fontId="6" fillId="0" borderId="25" xfId="14" applyNumberFormat="1" applyBorder="1" applyAlignment="1">
      <alignment horizontal="right"/>
    </xf>
    <xf numFmtId="0" fontId="6" fillId="0" borderId="25" xfId="14" applyBorder="1" applyAlignment="1">
      <alignment horizontal="right"/>
    </xf>
    <xf numFmtId="41" fontId="1" fillId="0" borderId="25" xfId="0" applyNumberFormat="1" applyFont="1" applyBorder="1" applyAlignment="1">
      <alignment horizontal="right" vertical="center" wrapText="1"/>
    </xf>
    <xf numFmtId="5" fontId="1" fillId="0" borderId="25" xfId="0" applyNumberFormat="1" applyFont="1" applyBorder="1" applyAlignment="1">
      <alignment horizontal="right" vertical="center" wrapText="1"/>
    </xf>
    <xf numFmtId="0" fontId="6" fillId="0" borderId="25" xfId="14" applyBorder="1" applyAlignment="1">
      <alignment horizontal="center"/>
    </xf>
    <xf numFmtId="0" fontId="6" fillId="0" borderId="25" xfId="14" applyBorder="1"/>
    <xf numFmtId="41" fontId="3" fillId="0" borderId="25" xfId="0" applyNumberFormat="1" applyFont="1" applyBorder="1" applyAlignment="1">
      <alignment vertical="center" wrapText="1"/>
    </xf>
    <xf numFmtId="178" fontId="1" fillId="0" borderId="25" xfId="0" applyNumberFormat="1" applyFont="1" applyBorder="1" applyAlignment="1">
      <alignment horizontal="right" vertical="center" wrapText="1"/>
    </xf>
    <xf numFmtId="5" fontId="1" fillId="0" borderId="25" xfId="0" applyNumberFormat="1" applyFont="1" applyBorder="1" applyAlignment="1">
      <alignment vertical="center" wrapText="1"/>
    </xf>
    <xf numFmtId="5" fontId="6" fillId="0" borderId="25" xfId="14" applyNumberFormat="1" applyBorder="1"/>
    <xf numFmtId="5" fontId="6" fillId="0" borderId="25" xfId="14" applyNumberFormat="1" applyBorder="1" applyAlignment="1">
      <alignment horizontal="right"/>
    </xf>
    <xf numFmtId="1" fontId="4" fillId="0" borderId="25" xfId="0" applyNumberFormat="1" applyFont="1" applyBorder="1" applyAlignment="1">
      <alignment horizontal="right" vertical="center" wrapText="1"/>
    </xf>
    <xf numFmtId="174" fontId="1" fillId="0" borderId="25" xfId="0" applyNumberFormat="1" applyFont="1" applyBorder="1" applyAlignment="1">
      <alignment horizontal="right" vertical="center"/>
    </xf>
    <xf numFmtId="9" fontId="1" fillId="0" borderId="25" xfId="0" applyNumberFormat="1" applyFont="1" applyBorder="1" applyAlignment="1">
      <alignment horizontal="right" wrapText="1"/>
    </xf>
    <xf numFmtId="6" fontId="4" fillId="0" borderId="25" xfId="0" applyNumberFormat="1" applyFont="1" applyBorder="1" applyAlignment="1">
      <alignment horizontal="right" vertical="center" wrapText="1"/>
    </xf>
    <xf numFmtId="6" fontId="4" fillId="0" borderId="25" xfId="0" applyNumberFormat="1" applyFont="1" applyBorder="1" applyAlignment="1">
      <alignment horizontal="right" vertical="center"/>
    </xf>
    <xf numFmtId="174" fontId="4" fillId="0" borderId="25" xfId="0" applyNumberFormat="1" applyFont="1" applyBorder="1" applyAlignment="1">
      <alignment horizontal="right" vertical="center" wrapText="1"/>
    </xf>
    <xf numFmtId="5" fontId="3" fillId="29" borderId="25" xfId="0" applyNumberFormat="1" applyFont="1" applyFill="1" applyBorder="1" applyAlignment="1">
      <alignment vertical="center" wrapText="1"/>
    </xf>
    <xf numFmtId="41" fontId="3" fillId="29" borderId="25" xfId="0" applyNumberFormat="1" applyFont="1" applyFill="1" applyBorder="1" applyAlignment="1">
      <alignment vertical="center" wrapText="1"/>
    </xf>
    <xf numFmtId="5" fontId="3" fillId="29" borderId="25" xfId="0" applyNumberFormat="1" applyFont="1" applyFill="1" applyBorder="1" applyAlignment="1">
      <alignment horizontal="right" vertical="center" wrapText="1"/>
    </xf>
    <xf numFmtId="5" fontId="28" fillId="29" borderId="25" xfId="14" applyNumberFormat="1" applyFont="1" applyFill="1" applyBorder="1"/>
    <xf numFmtId="174" fontId="3" fillId="29" borderId="25" xfId="0" applyNumberFormat="1" applyFont="1" applyFill="1" applyBorder="1"/>
    <xf numFmtId="0" fontId="28" fillId="29" borderId="25" xfId="14" applyFont="1" applyFill="1" applyBorder="1" applyAlignment="1">
      <alignment horizontal="right"/>
    </xf>
    <xf numFmtId="5" fontId="28" fillId="29" borderId="25" xfId="2" quotePrefix="1" applyNumberFormat="1" applyFont="1" applyFill="1" applyBorder="1"/>
    <xf numFmtId="5" fontId="28" fillId="29" borderId="25" xfId="14" applyNumberFormat="1" applyFont="1" applyFill="1" applyBorder="1" applyAlignment="1">
      <alignment horizontal="right"/>
    </xf>
    <xf numFmtId="43" fontId="3" fillId="29" borderId="25" xfId="2" applyFont="1" applyFill="1" applyBorder="1" applyAlignment="1">
      <alignment horizontal="right" vertical="center"/>
    </xf>
    <xf numFmtId="164" fontId="3" fillId="29" borderId="25" xfId="2" applyNumberFormat="1" applyFont="1" applyFill="1" applyBorder="1"/>
    <xf numFmtId="9" fontId="3" fillId="29" borderId="25" xfId="0" applyNumberFormat="1" applyFont="1" applyFill="1" applyBorder="1" applyAlignment="1">
      <alignment horizontal="right" vertical="center"/>
    </xf>
    <xf numFmtId="9" fontId="3" fillId="29" borderId="25" xfId="0" applyNumberFormat="1" applyFont="1" applyFill="1" applyBorder="1" applyAlignment="1">
      <alignment horizontal="right" vertical="center" wrapText="1"/>
    </xf>
    <xf numFmtId="1" fontId="3" fillId="29" borderId="25" xfId="0" applyNumberFormat="1" applyFont="1" applyFill="1" applyBorder="1" applyAlignment="1">
      <alignment horizontal="right" vertical="center" wrapText="1"/>
    </xf>
    <xf numFmtId="6" fontId="7" fillId="29" borderId="25" xfId="0" applyNumberFormat="1" applyFont="1" applyFill="1" applyBorder="1" applyAlignment="1">
      <alignment horizontal="right" vertical="center"/>
    </xf>
    <xf numFmtId="6" fontId="7" fillId="29" borderId="25" xfId="0" applyNumberFormat="1" applyFont="1" applyFill="1" applyBorder="1" applyAlignment="1">
      <alignment horizontal="right" vertical="center" wrapText="1"/>
    </xf>
    <xf numFmtId="6" fontId="3" fillId="29" borderId="25" xfId="0" applyNumberFormat="1" applyFont="1" applyFill="1" applyBorder="1"/>
    <xf numFmtId="174" fontId="3" fillId="29" borderId="25" xfId="0" applyNumberFormat="1" applyFont="1" applyFill="1" applyBorder="1" applyAlignment="1">
      <alignment horizontal="right" vertical="center"/>
    </xf>
    <xf numFmtId="0" fontId="1" fillId="0" borderId="25" xfId="2" applyNumberFormat="1" applyFont="1" applyBorder="1" applyAlignment="1">
      <alignment horizontal="right" vertical="top" wrapText="1"/>
    </xf>
    <xf numFmtId="164" fontId="1" fillId="0" borderId="25" xfId="2" applyNumberFormat="1" applyFont="1" applyBorder="1" applyAlignment="1">
      <alignment horizontal="right" vertical="top" wrapText="1"/>
    </xf>
    <xf numFmtId="164" fontId="1" fillId="0" borderId="25" xfId="0" applyNumberFormat="1" applyFont="1" applyBorder="1" applyAlignment="1">
      <alignment horizontal="right" vertical="top" wrapText="1"/>
    </xf>
    <xf numFmtId="0" fontId="1" fillId="0" borderId="25" xfId="0" applyFont="1" applyBorder="1" applyAlignment="1">
      <alignment horizontal="right" vertical="top" wrapText="1"/>
    </xf>
    <xf numFmtId="164" fontId="1" fillId="0" borderId="25" xfId="2" applyNumberFormat="1" applyFont="1" applyBorder="1"/>
    <xf numFmtId="164" fontId="1" fillId="0" borderId="25" xfId="2" applyNumberFormat="1" applyFont="1" applyBorder="1" applyAlignment="1">
      <alignment vertical="top" wrapText="1"/>
    </xf>
    <xf numFmtId="164" fontId="1" fillId="0" borderId="25" xfId="0" applyNumberFormat="1" applyFont="1" applyBorder="1" applyAlignment="1">
      <alignment vertical="top" wrapText="1"/>
    </xf>
    <xf numFmtId="164" fontId="1" fillId="0" borderId="25" xfId="0" applyNumberFormat="1" applyFont="1" applyBorder="1" applyAlignment="1">
      <alignment wrapText="1"/>
    </xf>
    <xf numFmtId="164" fontId="1" fillId="0" borderId="25" xfId="0" applyNumberFormat="1" applyFont="1" applyBorder="1"/>
    <xf numFmtId="41" fontId="1" fillId="0" borderId="25" xfId="0" applyNumberFormat="1" applyFont="1" applyBorder="1" applyAlignment="1">
      <alignment vertical="center" wrapText="1"/>
    </xf>
    <xf numFmtId="41" fontId="1" fillId="0" borderId="25" xfId="228" applyNumberFormat="1" applyFont="1" applyBorder="1"/>
    <xf numFmtId="0" fontId="79" fillId="0" borderId="25" xfId="0" applyFont="1" applyBorder="1" applyAlignment="1">
      <alignment horizontal="center" vertical="center"/>
    </xf>
    <xf numFmtId="0" fontId="91" fillId="0" borderId="25" xfId="0" applyFont="1" applyBorder="1" applyAlignment="1">
      <alignment horizontal="center" vertical="center" wrapText="1"/>
    </xf>
    <xf numFmtId="0" fontId="79" fillId="0" borderId="25" xfId="0" applyFont="1" applyBorder="1"/>
    <xf numFmtId="0" fontId="1" fillId="0" borderId="25" xfId="0" applyFont="1" applyBorder="1" applyAlignment="1">
      <alignment horizontal="center" wrapText="1"/>
    </xf>
    <xf numFmtId="164" fontId="3" fillId="29" borderId="25" xfId="0" applyNumberFormat="1" applyFont="1" applyFill="1" applyBorder="1" applyAlignment="1">
      <alignment horizontal="right" vertical="top" wrapText="1"/>
    </xf>
    <xf numFmtId="164" fontId="3" fillId="29" borderId="25" xfId="0" applyNumberFormat="1" applyFont="1" applyFill="1" applyBorder="1" applyAlignment="1">
      <alignment vertical="top" wrapText="1"/>
    </xf>
    <xf numFmtId="164" fontId="3" fillId="29" borderId="25" xfId="0" applyNumberFormat="1" applyFont="1" applyFill="1" applyBorder="1" applyAlignment="1">
      <alignment wrapText="1"/>
    </xf>
    <xf numFmtId="164" fontId="3" fillId="29" borderId="25" xfId="0" applyNumberFormat="1" applyFont="1" applyFill="1" applyBorder="1"/>
    <xf numFmtId="41" fontId="3" fillId="29" borderId="25" xfId="0" applyNumberFormat="1" applyFont="1" applyFill="1" applyBorder="1" applyAlignment="1">
      <alignment vertical="center"/>
    </xf>
    <xf numFmtId="41" fontId="1" fillId="29" borderId="25" xfId="0" applyNumberFormat="1" applyFont="1" applyFill="1" applyBorder="1" applyAlignment="1">
      <alignment vertical="center" wrapText="1"/>
    </xf>
    <xf numFmtId="41" fontId="3" fillId="29" borderId="25" xfId="228" applyNumberFormat="1" applyFont="1" applyFill="1" applyBorder="1"/>
    <xf numFmtId="1" fontId="3" fillId="29" borderId="25" xfId="228" applyNumberFormat="1" applyFont="1" applyFill="1" applyBorder="1"/>
    <xf numFmtId="0" fontId="98" fillId="0" borderId="0" xfId="0" applyFont="1"/>
    <xf numFmtId="0" fontId="13" fillId="34" borderId="33" xfId="0" applyFont="1" applyFill="1" applyBorder="1" applyAlignment="1">
      <alignment horizontal="center" vertical="center" wrapText="1"/>
    </xf>
    <xf numFmtId="49" fontId="1" fillId="0" borderId="25" xfId="0" applyNumberFormat="1" applyFont="1" applyBorder="1" applyAlignment="1">
      <alignment horizontal="right" vertical="center" wrapText="1"/>
    </xf>
    <xf numFmtId="0" fontId="82" fillId="0" borderId="0" xfId="0" applyFont="1"/>
    <xf numFmtId="0" fontId="15" fillId="0" borderId="0" xfId="0" applyFont="1" applyAlignment="1">
      <alignment vertical="top" wrapText="1"/>
    </xf>
    <xf numFmtId="0" fontId="56" fillId="0" borderId="0" xfId="1" applyFont="1" applyFill="1"/>
    <xf numFmtId="0" fontId="98" fillId="0" borderId="43" xfId="0" applyFont="1" applyBorder="1"/>
    <xf numFmtId="0" fontId="38" fillId="37" borderId="12" xfId="1" applyFont="1" applyFill="1" applyBorder="1" applyAlignment="1">
      <alignment horizontal="left" vertical="center" wrapText="1" indent="1"/>
    </xf>
    <xf numFmtId="0" fontId="38" fillId="37" borderId="45" xfId="1" applyFont="1" applyFill="1" applyBorder="1" applyAlignment="1">
      <alignment horizontal="left" vertical="center" wrapText="1" indent="1"/>
    </xf>
    <xf numFmtId="0" fontId="110" fillId="37" borderId="14" xfId="1" applyFont="1" applyFill="1" applyBorder="1" applyAlignment="1">
      <alignment vertical="center"/>
    </xf>
    <xf numFmtId="0" fontId="78" fillId="0" borderId="30" xfId="1" applyFont="1" applyBorder="1" applyAlignment="1">
      <alignment horizontal="left"/>
    </xf>
    <xf numFmtId="0" fontId="77" fillId="34" borderId="0" xfId="0" applyFont="1" applyFill="1" applyAlignment="1">
      <alignment horizontal="left"/>
    </xf>
    <xf numFmtId="0" fontId="78" fillId="0" borderId="30" xfId="1" applyFont="1" applyFill="1" applyBorder="1" applyAlignment="1">
      <alignment horizontal="left"/>
    </xf>
    <xf numFmtId="0" fontId="114" fillId="34" borderId="0" xfId="1" applyFont="1" applyFill="1" applyBorder="1" applyAlignment="1">
      <alignment horizontal="left" vertical="center"/>
    </xf>
    <xf numFmtId="0" fontId="114" fillId="34" borderId="40" xfId="1" applyFont="1" applyFill="1" applyBorder="1" applyAlignment="1">
      <alignment horizontal="left" vertical="center"/>
    </xf>
    <xf numFmtId="0" fontId="1" fillId="0" borderId="31" xfId="0" applyFont="1" applyBorder="1"/>
    <xf numFmtId="0" fontId="78" fillId="0" borderId="31" xfId="1" applyFont="1" applyBorder="1" applyAlignment="1"/>
    <xf numFmtId="0" fontId="77" fillId="35" borderId="0" xfId="0" applyFont="1" applyFill="1"/>
    <xf numFmtId="0" fontId="113" fillId="34" borderId="0" xfId="1" applyFont="1" applyFill="1" applyBorder="1" applyAlignment="1"/>
    <xf numFmtId="0" fontId="77" fillId="34" borderId="0" xfId="1" applyFont="1" applyFill="1" applyBorder="1" applyAlignment="1"/>
    <xf numFmtId="0" fontId="111" fillId="0" borderId="0" xfId="1" applyFont="1" applyBorder="1" applyAlignment="1"/>
    <xf numFmtId="0" fontId="111" fillId="0" borderId="30" xfId="1" applyFont="1" applyBorder="1" applyAlignment="1"/>
    <xf numFmtId="0" fontId="112" fillId="0" borderId="0" xfId="0" applyFont="1"/>
    <xf numFmtId="0" fontId="78" fillId="0" borderId="0" xfId="1" applyFont="1" applyBorder="1" applyAlignment="1"/>
    <xf numFmtId="0" fontId="78" fillId="0" borderId="30" xfId="1" applyFont="1" applyBorder="1" applyAlignment="1"/>
    <xf numFmtId="0" fontId="1" fillId="0" borderId="30" xfId="0" applyFont="1" applyBorder="1"/>
    <xf numFmtId="0" fontId="6" fillId="28" borderId="30" xfId="0" applyFont="1" applyFill="1" applyBorder="1" applyAlignment="1">
      <alignment vertical="center" wrapText="1"/>
    </xf>
    <xf numFmtId="43" fontId="1" fillId="0" borderId="0" xfId="0" applyNumberFormat="1" applyFont="1" applyAlignment="1">
      <alignment horizontal="left" vertical="center"/>
    </xf>
    <xf numFmtId="0" fontId="6" fillId="0" borderId="30" xfId="0" applyFont="1" applyBorder="1" applyAlignment="1">
      <alignment vertical="center" wrapText="1"/>
    </xf>
    <xf numFmtId="0" fontId="4" fillId="0" borderId="30" xfId="0" applyFont="1" applyBorder="1" applyAlignment="1">
      <alignment vertical="center"/>
    </xf>
    <xf numFmtId="41" fontId="1" fillId="0" borderId="26" xfId="0" applyNumberFormat="1" applyFont="1" applyBorder="1"/>
    <xf numFmtId="0" fontId="1" fillId="0" borderId="32" xfId="0" applyFont="1" applyBorder="1" applyAlignment="1">
      <alignment horizontal="center" vertical="center"/>
    </xf>
    <xf numFmtId="0" fontId="1" fillId="0" borderId="32" xfId="0" applyFont="1" applyBorder="1" applyAlignment="1">
      <alignment vertical="center" wrapText="1"/>
    </xf>
    <xf numFmtId="0" fontId="1" fillId="0" borderId="32" xfId="0" applyFont="1" applyBorder="1" applyAlignment="1">
      <alignment horizontal="center" vertical="center" wrapText="1"/>
    </xf>
    <xf numFmtId="0" fontId="34" fillId="0" borderId="43" xfId="0" applyFont="1" applyBorder="1"/>
    <xf numFmtId="0" fontId="34" fillId="0" borderId="48" xfId="0" applyFont="1" applyBorder="1" applyAlignment="1">
      <alignment vertical="center"/>
    </xf>
    <xf numFmtId="172" fontId="6" fillId="0" borderId="25" xfId="0" applyNumberFormat="1" applyFont="1" applyBorder="1" applyAlignment="1">
      <alignment vertical="center" wrapText="1"/>
    </xf>
    <xf numFmtId="0" fontId="28" fillId="38" borderId="25" xfId="0" applyFont="1" applyFill="1" applyBorder="1" applyAlignment="1">
      <alignment vertical="center" wrapText="1"/>
    </xf>
    <xf numFmtId="175" fontId="28" fillId="38" borderId="25" xfId="0" applyNumberFormat="1" applyFont="1" applyFill="1" applyBorder="1" applyAlignment="1">
      <alignment vertical="center" wrapText="1"/>
    </xf>
    <xf numFmtId="176" fontId="28" fillId="38" borderId="25" xfId="0" applyNumberFormat="1" applyFont="1" applyFill="1" applyBorder="1" applyAlignment="1">
      <alignment vertical="center" wrapText="1"/>
    </xf>
    <xf numFmtId="49" fontId="43" fillId="0" borderId="0" xfId="0" applyNumberFormat="1" applyFont="1" applyAlignment="1">
      <alignment vertical="center"/>
    </xf>
    <xf numFmtId="0" fontId="41" fillId="0" borderId="0" xfId="0" applyFont="1" applyAlignment="1">
      <alignment horizontal="left"/>
    </xf>
    <xf numFmtId="0" fontId="0" fillId="0" borderId="0" xfId="0" applyAlignment="1">
      <alignment wrapText="1"/>
    </xf>
    <xf numFmtId="0" fontId="46" fillId="28" borderId="0" xfId="0" applyFont="1" applyFill="1"/>
    <xf numFmtId="9" fontId="6" fillId="0" borderId="25" xfId="0" applyNumberFormat="1" applyFont="1" applyBorder="1" applyAlignment="1">
      <alignment vertical="center"/>
    </xf>
    <xf numFmtId="5" fontId="1" fillId="0" borderId="0" xfId="0" applyNumberFormat="1" applyFont="1"/>
    <xf numFmtId="5" fontId="0" fillId="0" borderId="0" xfId="0" applyNumberFormat="1"/>
    <xf numFmtId="174" fontId="3" fillId="29" borderId="25" xfId="228" applyNumberFormat="1" applyFont="1" applyFill="1" applyBorder="1" applyAlignment="1">
      <alignment vertical="center" wrapText="1"/>
    </xf>
    <xf numFmtId="0" fontId="104" fillId="0" borderId="0" xfId="0" applyFont="1"/>
    <xf numFmtId="7" fontId="0" fillId="0" borderId="0" xfId="0" applyNumberFormat="1"/>
    <xf numFmtId="0" fontId="117" fillId="0" borderId="0" xfId="0" applyFont="1" applyAlignment="1">
      <alignment horizontal="left"/>
    </xf>
    <xf numFmtId="0" fontId="117" fillId="0" borderId="0" xfId="0" applyFont="1"/>
    <xf numFmtId="0" fontId="118" fillId="0" borderId="0" xfId="0" applyFont="1"/>
    <xf numFmtId="0" fontId="59" fillId="0" borderId="0" xfId="0" applyFont="1" applyAlignment="1">
      <alignment horizontal="left"/>
    </xf>
    <xf numFmtId="0" fontId="59" fillId="0" borderId="0" xfId="0" applyFont="1" applyAlignment="1">
      <alignment horizontal="center"/>
    </xf>
    <xf numFmtId="0" fontId="35" fillId="0" borderId="0" xfId="0" applyFont="1"/>
    <xf numFmtId="0" fontId="35" fillId="0" borderId="0" xfId="0" applyFont="1" applyAlignment="1">
      <alignment horizontal="center"/>
    </xf>
    <xf numFmtId="0" fontId="59" fillId="0" borderId="21" xfId="0" applyFont="1" applyBorder="1" applyAlignment="1">
      <alignment horizontal="left"/>
    </xf>
    <xf numFmtId="0" fontId="59" fillId="0" borderId="21" xfId="0" applyFont="1" applyBorder="1" applyAlignment="1">
      <alignment horizontal="center"/>
    </xf>
    <xf numFmtId="0" fontId="3" fillId="0" borderId="0" xfId="0" applyFont="1" applyAlignment="1">
      <alignment horizontal="left" vertical="center"/>
    </xf>
    <xf numFmtId="0" fontId="3" fillId="0" borderId="0" xfId="0" applyFont="1" applyAlignment="1">
      <alignment vertical="center"/>
    </xf>
    <xf numFmtId="0" fontId="13" fillId="39" borderId="53" xfId="0" applyFont="1" applyFill="1" applyBorder="1" applyAlignment="1">
      <alignment horizontal="left" vertical="center"/>
    </xf>
    <xf numFmtId="0" fontId="13" fillId="39" borderId="53" xfId="0" applyFont="1" applyFill="1" applyBorder="1" applyAlignment="1">
      <alignment vertical="center"/>
    </xf>
    <xf numFmtId="0" fontId="13" fillId="39" borderId="53" xfId="0" applyFont="1" applyFill="1" applyBorder="1" applyAlignment="1">
      <alignment horizontal="center" vertical="center" wrapText="1"/>
    </xf>
    <xf numFmtId="0" fontId="3" fillId="40" borderId="54" xfId="0" applyFont="1" applyFill="1" applyBorder="1" applyAlignment="1">
      <alignment wrapText="1"/>
    </xf>
    <xf numFmtId="0" fontId="3" fillId="40" borderId="55" xfId="0" applyFont="1" applyFill="1" applyBorder="1" applyAlignment="1">
      <alignment wrapText="1"/>
    </xf>
    <xf numFmtId="0" fontId="1" fillId="0" borderId="53" xfId="0" applyFont="1" applyBorder="1" applyAlignment="1">
      <alignment horizontal="right" vertical="center" wrapText="1"/>
    </xf>
    <xf numFmtId="0" fontId="1" fillId="0" borderId="53" xfId="0" applyFont="1" applyBorder="1" applyAlignment="1">
      <alignment vertical="center" wrapText="1"/>
    </xf>
    <xf numFmtId="0" fontId="1" fillId="0" borderId="53" xfId="0" applyFont="1" applyBorder="1" applyAlignment="1">
      <alignment horizontal="center" vertical="center" wrapText="1"/>
    </xf>
    <xf numFmtId="16" fontId="1" fillId="0" borderId="53" xfId="0" applyNumberFormat="1" applyFont="1" applyBorder="1" applyAlignment="1">
      <alignment vertical="center" wrapText="1"/>
    </xf>
    <xf numFmtId="0" fontId="33" fillId="0" borderId="55" xfId="0" applyFont="1" applyBorder="1" applyAlignment="1">
      <alignment vertical="center" wrapText="1"/>
    </xf>
    <xf numFmtId="0" fontId="4" fillId="0" borderId="0" xfId="0" applyFont="1" applyAlignment="1">
      <alignment horizontal="left" vertical="top" wrapText="1" readingOrder="1"/>
    </xf>
    <xf numFmtId="0" fontId="3" fillId="0" borderId="0" xfId="0" applyFont="1" applyAlignment="1">
      <alignment horizontal="left" vertical="center" wrapText="1"/>
    </xf>
    <xf numFmtId="0" fontId="78" fillId="0" borderId="30" xfId="1" applyFont="1" applyFill="1" applyBorder="1" applyAlignment="1">
      <alignment horizontal="left" wrapText="1"/>
    </xf>
    <xf numFmtId="0" fontId="43" fillId="0" borderId="0" xfId="0" applyFont="1" applyAlignment="1">
      <alignment horizontal="left" vertical="top" wrapText="1"/>
    </xf>
    <xf numFmtId="0" fontId="93" fillId="30" borderId="0" xfId="0" applyFont="1" applyFill="1" applyAlignment="1">
      <alignment horizontal="left" vertical="center" wrapText="1"/>
    </xf>
    <xf numFmtId="43" fontId="28" fillId="29" borderId="25" xfId="2" applyFont="1" applyFill="1" applyBorder="1" applyAlignment="1">
      <alignment vertical="center" wrapText="1"/>
    </xf>
    <xf numFmtId="43" fontId="28" fillId="32" borderId="25" xfId="2" applyFont="1" applyFill="1" applyBorder="1" applyAlignment="1">
      <alignment vertical="center" wrapText="1"/>
    </xf>
    <xf numFmtId="0" fontId="43" fillId="30" borderId="0" xfId="0" applyFont="1" applyFill="1" applyAlignment="1">
      <alignment horizontal="left" vertical="center"/>
    </xf>
    <xf numFmtId="0" fontId="41" fillId="0" borderId="0" xfId="0" applyFont="1" applyAlignment="1">
      <alignment horizontal="left" vertical="top"/>
    </xf>
    <xf numFmtId="0" fontId="33" fillId="28" borderId="0" xfId="0" applyFont="1" applyFill="1" applyAlignment="1">
      <alignment horizontal="left"/>
    </xf>
    <xf numFmtId="0" fontId="98" fillId="0" borderId="0" xfId="0" applyFont="1" applyAlignment="1">
      <alignment horizontal="left"/>
    </xf>
    <xf numFmtId="0" fontId="123" fillId="34" borderId="25" xfId="0" applyFont="1" applyFill="1" applyBorder="1" applyAlignment="1">
      <alignment vertical="center" wrapText="1"/>
    </xf>
    <xf numFmtId="0" fontId="123" fillId="34" borderId="25" xfId="0" applyFont="1" applyFill="1" applyBorder="1" applyAlignment="1">
      <alignment horizontal="center" vertical="center"/>
    </xf>
    <xf numFmtId="0" fontId="59" fillId="0" borderId="0" xfId="0" applyFont="1" applyAlignment="1">
      <alignment horizontal="right"/>
    </xf>
    <xf numFmtId="5" fontId="3" fillId="29" borderId="25" xfId="0" applyNumberFormat="1" applyFont="1" applyFill="1" applyBorder="1" applyAlignment="1">
      <alignment horizontal="right" wrapText="1"/>
    </xf>
    <xf numFmtId="0" fontId="61" fillId="36" borderId="60" xfId="0" applyFont="1" applyFill="1" applyBorder="1" applyAlignment="1">
      <alignment horizontal="center" wrapText="1"/>
    </xf>
    <xf numFmtId="0" fontId="61" fillId="36" borderId="60" xfId="0" applyFont="1" applyFill="1" applyBorder="1" applyAlignment="1">
      <alignment horizontal="center" vertical="center" wrapText="1"/>
    </xf>
    <xf numFmtId="0" fontId="4" fillId="0" borderId="60" xfId="0" applyFont="1" applyBorder="1"/>
    <xf numFmtId="0" fontId="61" fillId="36" borderId="60" xfId="0" applyFont="1" applyFill="1" applyBorder="1" applyAlignment="1">
      <alignment horizontal="left" vertical="center" wrapText="1"/>
    </xf>
    <xf numFmtId="0" fontId="4" fillId="0" borderId="60" xfId="0" applyFont="1" applyBorder="1" applyAlignment="1">
      <alignment horizontal="left" vertical="center" wrapText="1"/>
    </xf>
    <xf numFmtId="0" fontId="4" fillId="30" borderId="60" xfId="0" applyFont="1" applyFill="1" applyBorder="1" applyAlignment="1">
      <alignment horizontal="left" vertical="center" wrapText="1"/>
    </xf>
    <xf numFmtId="0" fontId="43" fillId="30" borderId="68" xfId="0" applyFont="1" applyFill="1" applyBorder="1" applyAlignment="1">
      <alignment horizontal="left" vertical="center"/>
    </xf>
    <xf numFmtId="0" fontId="4" fillId="30" borderId="0" xfId="0" applyFont="1" applyFill="1" applyAlignment="1">
      <alignment horizontal="left" vertical="center" wrapText="1"/>
    </xf>
    <xf numFmtId="3" fontId="122" fillId="0" borderId="25" xfId="0" applyNumberFormat="1" applyFont="1" applyBorder="1" applyAlignment="1">
      <alignment horizontal="right" vertical="center" wrapText="1"/>
    </xf>
    <xf numFmtId="0" fontId="38" fillId="37" borderId="68" xfId="1" applyFont="1" applyFill="1" applyBorder="1" applyAlignment="1">
      <alignment horizontal="left" vertical="center" wrapText="1" indent="1"/>
    </xf>
    <xf numFmtId="0" fontId="33" fillId="0" borderId="68" xfId="0" applyFont="1" applyBorder="1" applyAlignment="1">
      <alignment vertical="top" wrapText="1"/>
    </xf>
    <xf numFmtId="0" fontId="33" fillId="0" borderId="0" xfId="0" applyFont="1" applyAlignment="1">
      <alignment horizontal="left"/>
    </xf>
    <xf numFmtId="0" fontId="125" fillId="0" borderId="25" xfId="0" applyFont="1" applyBorder="1" applyAlignment="1">
      <alignment horizontal="right" vertical="center" wrapText="1"/>
    </xf>
    <xf numFmtId="177" fontId="6" fillId="0" borderId="25" xfId="0" applyNumberFormat="1" applyFont="1" applyBorder="1" applyAlignment="1">
      <alignment vertical="center" wrapText="1"/>
    </xf>
    <xf numFmtId="0" fontId="13" fillId="34" borderId="32" xfId="0" applyFont="1" applyFill="1" applyBorder="1" applyAlignment="1">
      <alignment horizontal="right" vertical="center" wrapText="1"/>
    </xf>
    <xf numFmtId="0" fontId="41" fillId="0" borderId="0" xfId="0" applyFont="1" applyAlignment="1">
      <alignment vertical="center" wrapText="1"/>
    </xf>
    <xf numFmtId="0" fontId="126" fillId="37" borderId="44" xfId="1" applyFont="1" applyFill="1" applyBorder="1" applyAlignment="1">
      <alignment vertical="center" wrapText="1"/>
    </xf>
    <xf numFmtId="0" fontId="126" fillId="37" borderId="13" xfId="1" applyFont="1" applyFill="1" applyBorder="1" applyAlignment="1">
      <alignment vertical="center" wrapText="1"/>
    </xf>
    <xf numFmtId="3" fontId="127" fillId="29" borderId="25" xfId="0" applyNumberFormat="1" applyFont="1" applyFill="1" applyBorder="1"/>
    <xf numFmtId="0" fontId="1" fillId="28" borderId="25" xfId="0" applyFont="1" applyFill="1" applyBorder="1" applyAlignment="1">
      <alignment horizontal="right" vertical="center" wrapText="1"/>
    </xf>
    <xf numFmtId="3" fontId="1" fillId="28" borderId="25" xfId="0" applyNumberFormat="1" applyFont="1" applyFill="1" applyBorder="1" applyAlignment="1">
      <alignment vertical="center" wrapText="1"/>
    </xf>
    <xf numFmtId="0" fontId="3" fillId="0" borderId="25" xfId="0" applyFont="1" applyBorder="1" applyAlignment="1">
      <alignment horizontal="right"/>
    </xf>
    <xf numFmtId="0" fontId="58" fillId="0" borderId="0" xfId="0" applyFont="1" applyAlignment="1">
      <alignment horizontal="left"/>
    </xf>
    <xf numFmtId="0" fontId="3" fillId="29" borderId="25" xfId="0" applyFont="1" applyFill="1" applyBorder="1" applyAlignment="1">
      <alignment horizontal="right" wrapText="1"/>
    </xf>
    <xf numFmtId="6" fontId="0" fillId="0" borderId="0" xfId="0" applyNumberFormat="1"/>
    <xf numFmtId="41" fontId="0" fillId="0" borderId="0" xfId="0" applyNumberFormat="1"/>
    <xf numFmtId="174" fontId="3" fillId="29" borderId="25" xfId="0" applyNumberFormat="1" applyFont="1" applyFill="1" applyBorder="1" applyAlignment="1">
      <alignment horizontal="right" wrapText="1"/>
    </xf>
    <xf numFmtId="6" fontId="6" fillId="0" borderId="25" xfId="14" applyNumberFormat="1" applyBorder="1" applyAlignment="1">
      <alignment horizontal="right"/>
    </xf>
    <xf numFmtId="164" fontId="6" fillId="0" borderId="25" xfId="14" applyNumberFormat="1" applyBorder="1" applyAlignment="1">
      <alignment horizontal="right"/>
    </xf>
    <xf numFmtId="164" fontId="4" fillId="0" borderId="25" xfId="14" applyNumberFormat="1" applyFont="1" applyBorder="1" applyAlignment="1">
      <alignment horizontal="right"/>
    </xf>
    <xf numFmtId="0" fontId="33" fillId="0" borderId="0" xfId="0" applyFont="1" applyAlignment="1">
      <alignment horizontal="left" vertical="top" wrapText="1"/>
    </xf>
    <xf numFmtId="2" fontId="1" fillId="0" borderId="25" xfId="2" applyNumberFormat="1" applyFont="1" applyBorder="1" applyAlignment="1">
      <alignment horizontal="right" vertical="top" wrapText="1"/>
    </xf>
    <xf numFmtId="175" fontId="1" fillId="0" borderId="25" xfId="2" applyNumberFormat="1" applyFont="1" applyBorder="1" applyAlignment="1">
      <alignment horizontal="right" vertical="top" wrapText="1"/>
    </xf>
    <xf numFmtId="1" fontId="1" fillId="0" borderId="25" xfId="2" applyNumberFormat="1" applyFont="1" applyBorder="1" applyAlignment="1">
      <alignment horizontal="right" vertical="top" wrapText="1"/>
    </xf>
    <xf numFmtId="43" fontId="0" fillId="0" borderId="0" xfId="0" applyNumberFormat="1"/>
    <xf numFmtId="164" fontId="0" fillId="0" borderId="0" xfId="6" applyNumberFormat="1" applyFont="1"/>
    <xf numFmtId="164" fontId="0" fillId="0" borderId="0" xfId="6" applyNumberFormat="1" applyFont="1" applyFill="1"/>
    <xf numFmtId="0" fontId="28" fillId="0" borderId="0" xfId="236" applyFont="1"/>
    <xf numFmtId="0" fontId="135" fillId="0" borderId="0" xfId="0" applyFont="1"/>
    <xf numFmtId="0" fontId="6" fillId="0" borderId="0" xfId="236"/>
    <xf numFmtId="0" fontId="1" fillId="29" borderId="25" xfId="0" applyFont="1" applyFill="1" applyBorder="1" applyAlignment="1">
      <alignment wrapText="1"/>
    </xf>
    <xf numFmtId="0" fontId="1" fillId="29" borderId="29" xfId="0" applyFont="1" applyFill="1" applyBorder="1" applyAlignment="1">
      <alignment horizontal="left" wrapText="1"/>
    </xf>
    <xf numFmtId="0" fontId="1" fillId="29" borderId="30" xfId="0" applyFont="1" applyFill="1" applyBorder="1" applyAlignment="1">
      <alignment wrapText="1"/>
    </xf>
    <xf numFmtId="41" fontId="1" fillId="0" borderId="32" xfId="0" applyNumberFormat="1" applyFont="1" applyBorder="1" applyAlignment="1">
      <alignment vertical="center" wrapText="1"/>
    </xf>
    <xf numFmtId="41" fontId="1" fillId="0" borderId="33" xfId="0" applyNumberFormat="1" applyFont="1" applyBorder="1" applyAlignment="1">
      <alignment vertical="center" wrapText="1"/>
    </xf>
    <xf numFmtId="0" fontId="1" fillId="0" borderId="70" xfId="0" applyFont="1" applyBorder="1"/>
    <xf numFmtId="41" fontId="1" fillId="0" borderId="25" xfId="0" applyNumberFormat="1" applyFont="1" applyBorder="1" applyAlignment="1">
      <alignment horizontal="left" vertical="center" wrapText="1"/>
    </xf>
    <xf numFmtId="41" fontId="1" fillId="0" borderId="71" xfId="0" applyNumberFormat="1" applyFont="1" applyBorder="1" applyAlignment="1">
      <alignment vertical="center" wrapText="1"/>
    </xf>
    <xf numFmtId="41" fontId="1" fillId="0" borderId="72" xfId="0" applyNumberFormat="1" applyFont="1" applyBorder="1" applyAlignment="1">
      <alignment vertical="center" wrapText="1"/>
    </xf>
    <xf numFmtId="0" fontId="3" fillId="29" borderId="25" xfId="0" applyFont="1" applyFill="1" applyBorder="1" applyAlignment="1">
      <alignment wrapText="1"/>
    </xf>
    <xf numFmtId="41" fontId="3" fillId="29" borderId="32" xfId="0" applyNumberFormat="1" applyFont="1" applyFill="1" applyBorder="1" applyAlignment="1">
      <alignment vertical="center" wrapText="1"/>
    </xf>
    <xf numFmtId="41" fontId="3" fillId="29" borderId="33" xfId="0" applyNumberFormat="1" applyFont="1" applyFill="1" applyBorder="1" applyAlignment="1">
      <alignment vertical="center"/>
    </xf>
    <xf numFmtId="41" fontId="1" fillId="0" borderId="25" xfId="0" applyNumberFormat="1" applyFont="1" applyBorder="1" applyAlignment="1">
      <alignment horizontal="left" vertical="center"/>
    </xf>
    <xf numFmtId="0" fontId="6" fillId="0" borderId="0" xfId="236" applyAlignment="1">
      <alignment horizontal="left" vertical="center"/>
    </xf>
    <xf numFmtId="41" fontId="3" fillId="0" borderId="72" xfId="0" applyNumberFormat="1" applyFont="1" applyBorder="1" applyAlignment="1">
      <alignment vertical="center" wrapText="1"/>
    </xf>
    <xf numFmtId="41" fontId="3" fillId="0" borderId="32" xfId="0" applyNumberFormat="1" applyFont="1" applyBorder="1" applyAlignment="1">
      <alignment vertical="center" wrapText="1"/>
    </xf>
    <xf numFmtId="164" fontId="2" fillId="0" borderId="0" xfId="6" applyNumberFormat="1" applyFont="1" applyFill="1"/>
    <xf numFmtId="164" fontId="2" fillId="0" borderId="0" xfId="6" applyNumberFormat="1" applyFont="1"/>
    <xf numFmtId="0" fontId="136" fillId="0" borderId="0" xfId="0" applyFont="1"/>
    <xf numFmtId="0" fontId="137" fillId="0" borderId="0" xfId="0" applyFont="1"/>
    <xf numFmtId="0" fontId="3" fillId="29" borderId="56" xfId="0" applyFont="1" applyFill="1" applyBorder="1"/>
    <xf numFmtId="0" fontId="3" fillId="29" borderId="46" xfId="0" applyFont="1" applyFill="1" applyBorder="1"/>
    <xf numFmtId="164" fontId="1" fillId="0" borderId="25" xfId="2" applyNumberFormat="1" applyFont="1" applyBorder="1" applyAlignment="1">
      <alignment vertical="center"/>
    </xf>
    <xf numFmtId="0" fontId="139" fillId="0" borderId="25" xfId="0" applyFont="1" applyBorder="1" applyAlignment="1">
      <alignment horizontal="right" vertical="center" wrapText="1"/>
    </xf>
    <xf numFmtId="0" fontId="122" fillId="0" borderId="25" xfId="0" applyFont="1" applyBorder="1" applyAlignment="1">
      <alignment horizontal="right" vertical="center" wrapText="1"/>
    </xf>
    <xf numFmtId="0" fontId="125" fillId="0" borderId="25" xfId="0" applyFont="1" applyBorder="1" applyAlignment="1">
      <alignment vertical="center" wrapText="1"/>
    </xf>
    <xf numFmtId="0" fontId="123" fillId="34" borderId="25" xfId="0" applyFont="1" applyFill="1" applyBorder="1" applyAlignment="1">
      <alignment horizontal="center" vertical="center" wrapText="1"/>
    </xf>
    <xf numFmtId="0" fontId="140" fillId="0" borderId="0" xfId="0" applyFont="1"/>
    <xf numFmtId="0" fontId="61" fillId="36" borderId="60" xfId="0" applyFont="1" applyFill="1" applyBorder="1" applyAlignment="1">
      <alignment horizontal="center"/>
    </xf>
    <xf numFmtId="0" fontId="61" fillId="36" borderId="65" xfId="0" applyFont="1" applyFill="1" applyBorder="1" applyAlignment="1">
      <alignment horizontal="center" wrapText="1"/>
    </xf>
    <xf numFmtId="0" fontId="140" fillId="0" borderId="0" xfId="0" applyFont="1" applyAlignment="1">
      <alignment wrapText="1"/>
    </xf>
    <xf numFmtId="0" fontId="6" fillId="0" borderId="60" xfId="0" applyFont="1" applyBorder="1" applyAlignment="1">
      <alignment horizontal="left" indent="3"/>
    </xf>
    <xf numFmtId="9" fontId="4" fillId="0" borderId="60" xfId="0" applyNumberFormat="1" applyFont="1" applyBorder="1"/>
    <xf numFmtId="0" fontId="6" fillId="0" borderId="60" xfId="0" applyFont="1" applyBorder="1" applyAlignment="1">
      <alignment horizontal="left" wrapText="1" indent="3"/>
    </xf>
    <xf numFmtId="0" fontId="6" fillId="0" borderId="0" xfId="0" applyFont="1" applyAlignment="1">
      <alignment horizontal="left" wrapText="1" indent="3"/>
    </xf>
    <xf numFmtId="0" fontId="138" fillId="0" borderId="0" xfId="0" applyFont="1"/>
    <xf numFmtId="0" fontId="4" fillId="30" borderId="60" xfId="0" applyFont="1" applyFill="1" applyBorder="1" applyAlignment="1">
      <alignment horizontal="right" vertical="center" wrapText="1"/>
    </xf>
    <xf numFmtId="0" fontId="4" fillId="0" borderId="60" xfId="0" applyFont="1" applyBorder="1" applyAlignment="1">
      <alignment horizontal="right" vertical="center" wrapText="1"/>
    </xf>
    <xf numFmtId="2" fontId="6" fillId="0" borderId="25" xfId="0" applyNumberFormat="1" applyFont="1" applyBorder="1" applyAlignment="1">
      <alignment horizontal="right"/>
    </xf>
    <xf numFmtId="164" fontId="6" fillId="0" borderId="25" xfId="2" applyNumberFormat="1" applyFont="1" applyBorder="1" applyAlignment="1">
      <alignment horizontal="right" vertical="center" wrapText="1"/>
    </xf>
    <xf numFmtId="3" fontId="139" fillId="0" borderId="25" xfId="0" applyNumberFormat="1" applyFont="1" applyBorder="1" applyAlignment="1">
      <alignment horizontal="right" vertical="center" wrapText="1"/>
    </xf>
    <xf numFmtId="3" fontId="127" fillId="29" borderId="25" xfId="0" applyNumberFormat="1" applyFont="1" applyFill="1" applyBorder="1" applyAlignment="1">
      <alignment horizontal="right" vertical="center" wrapText="1"/>
    </xf>
    <xf numFmtId="3" fontId="127" fillId="29" borderId="25" xfId="0" applyNumberFormat="1" applyFont="1" applyFill="1" applyBorder="1" applyAlignment="1">
      <alignment horizontal="right"/>
    </xf>
    <xf numFmtId="0" fontId="139" fillId="0" borderId="25" xfId="0" applyFont="1" applyBorder="1" applyAlignment="1">
      <alignment horizontal="right"/>
    </xf>
    <xf numFmtId="3" fontId="139" fillId="0" borderId="25" xfId="0" applyNumberFormat="1" applyFont="1" applyBorder="1" applyAlignment="1">
      <alignment horizontal="right"/>
    </xf>
    <xf numFmtId="0" fontId="127" fillId="29" borderId="25" xfId="0" applyFont="1" applyFill="1" applyBorder="1"/>
    <xf numFmtId="0" fontId="139" fillId="0" borderId="25" xfId="0" applyFont="1" applyBorder="1"/>
    <xf numFmtId="3" fontId="139" fillId="0" borderId="25" xfId="0" applyNumberFormat="1" applyFont="1" applyBorder="1"/>
    <xf numFmtId="1" fontId="28" fillId="29" borderId="25" xfId="0" applyNumberFormat="1" applyFont="1" applyFill="1" applyBorder="1" applyAlignment="1">
      <alignment vertical="center" wrapText="1"/>
    </xf>
    <xf numFmtId="6" fontId="122" fillId="0" borderId="25" xfId="0" applyNumberFormat="1" applyFont="1" applyBorder="1" applyAlignment="1">
      <alignment horizontal="right" vertical="center" wrapText="1"/>
    </xf>
    <xf numFmtId="164" fontId="6" fillId="0" borderId="25" xfId="2" applyNumberFormat="1" applyFont="1" applyBorder="1" applyAlignment="1">
      <alignment vertical="center"/>
    </xf>
    <xf numFmtId="175" fontId="1" fillId="0" borderId="25" xfId="0" applyNumberFormat="1" applyFont="1" applyBorder="1" applyAlignment="1">
      <alignment horizontal="right" vertical="center" wrapText="1"/>
    </xf>
    <xf numFmtId="164" fontId="1" fillId="0" borderId="25" xfId="2" applyNumberFormat="1" applyFont="1" applyBorder="1" applyAlignment="1">
      <alignment horizontal="right" vertical="center" wrapText="1"/>
    </xf>
    <xf numFmtId="164" fontId="1" fillId="0" borderId="25" xfId="2" applyNumberFormat="1" applyFont="1" applyBorder="1" applyAlignment="1">
      <alignment horizontal="right"/>
    </xf>
    <xf numFmtId="164" fontId="1" fillId="0" borderId="25" xfId="2" applyNumberFormat="1" applyFont="1" applyBorder="1" applyAlignment="1">
      <alignment vertical="center" wrapText="1"/>
    </xf>
    <xf numFmtId="0" fontId="33" fillId="0" borderId="68" xfId="229" applyFont="1" applyFill="1" applyBorder="1" applyAlignment="1">
      <alignment horizontal="left" vertical="center"/>
    </xf>
    <xf numFmtId="0" fontId="1" fillId="0" borderId="0" xfId="229" applyFont="1" applyFill="1" applyBorder="1" applyAlignment="1">
      <alignment horizontal="left" vertical="center" wrapText="1"/>
    </xf>
    <xf numFmtId="49" fontId="1" fillId="0" borderId="0" xfId="229" applyNumberFormat="1" applyFont="1" applyFill="1" applyBorder="1" applyAlignment="1">
      <alignment horizontal="left" vertical="center" wrapText="1"/>
    </xf>
    <xf numFmtId="171" fontId="1" fillId="0" borderId="25" xfId="2" applyNumberFormat="1" applyFont="1" applyBorder="1" applyAlignment="1">
      <alignment horizontal="right" vertical="top" wrapText="1"/>
    </xf>
    <xf numFmtId="1" fontId="1" fillId="0" borderId="25" xfId="228" applyNumberFormat="1" applyFont="1" applyBorder="1"/>
    <xf numFmtId="0" fontId="13" fillId="34" borderId="32"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46" fillId="0" borderId="0" xfId="0" applyFont="1" applyAlignment="1">
      <alignment horizontal="left"/>
    </xf>
    <xf numFmtId="0" fontId="104" fillId="0" borderId="0" xfId="0" applyFont="1" applyAlignment="1">
      <alignment horizontal="left" vertical="center"/>
    </xf>
    <xf numFmtId="0" fontId="7" fillId="29" borderId="30" xfId="0" applyFont="1" applyFill="1" applyBorder="1" applyAlignment="1">
      <alignment horizontal="left" vertical="center" wrapText="1"/>
    </xf>
    <xf numFmtId="0" fontId="104" fillId="0" borderId="0" xfId="0" applyFont="1" applyAlignment="1">
      <alignment horizontal="left"/>
    </xf>
    <xf numFmtId="49" fontId="43" fillId="0" borderId="0" xfId="0" applyNumberFormat="1" applyFont="1" applyAlignment="1">
      <alignment horizontal="left" vertical="center"/>
    </xf>
    <xf numFmtId="0" fontId="28" fillId="32" borderId="29" xfId="0" applyFont="1" applyFill="1" applyBorder="1" applyAlignment="1">
      <alignment horizontal="right" vertical="center" wrapText="1"/>
    </xf>
    <xf numFmtId="0" fontId="6" fillId="0" borderId="27" xfId="0" applyFont="1" applyBorder="1" applyAlignment="1">
      <alignment horizontal="right" vertical="center" wrapText="1"/>
    </xf>
    <xf numFmtId="172" fontId="6" fillId="0" borderId="27" xfId="0" applyNumberFormat="1" applyFont="1" applyBorder="1" applyAlignment="1">
      <alignment horizontal="right" vertical="center" wrapText="1"/>
    </xf>
    <xf numFmtId="0" fontId="6" fillId="0" borderId="27" xfId="0" applyFont="1" applyBorder="1" applyAlignment="1">
      <alignment vertical="center" wrapText="1"/>
    </xf>
    <xf numFmtId="175" fontId="6" fillId="0" borderId="27" xfId="0" applyNumberFormat="1" applyFont="1" applyBorder="1" applyAlignment="1">
      <alignment vertical="center" wrapText="1"/>
    </xf>
    <xf numFmtId="176" fontId="6" fillId="0" borderId="27" xfId="0" applyNumberFormat="1" applyFont="1" applyBorder="1" applyAlignment="1">
      <alignment horizontal="right" vertical="center" wrapText="1"/>
    </xf>
    <xf numFmtId="43" fontId="28" fillId="38" borderId="27" xfId="2" applyFont="1" applyFill="1" applyBorder="1" applyAlignment="1">
      <alignment vertical="center" wrapText="1"/>
    </xf>
    <xf numFmtId="0" fontId="13" fillId="36" borderId="33" xfId="0" applyFont="1" applyFill="1" applyBorder="1" applyAlignment="1">
      <alignment horizontal="center" vertical="center" wrapText="1"/>
    </xf>
    <xf numFmtId="164" fontId="1" fillId="0" borderId="25" xfId="2" applyNumberFormat="1" applyFont="1" applyBorder="1" applyAlignment="1">
      <alignment horizontal="left" vertical="center" wrapText="1"/>
    </xf>
    <xf numFmtId="164" fontId="4" fillId="0" borderId="25" xfId="2" applyNumberFormat="1" applyFont="1" applyBorder="1" applyAlignment="1">
      <alignment horizontal="left" vertical="center" wrapText="1"/>
    </xf>
    <xf numFmtId="164" fontId="7" fillId="29" borderId="25" xfId="0" applyNumberFormat="1" applyFont="1" applyFill="1" applyBorder="1" applyAlignment="1">
      <alignment horizontal="right" vertical="center" wrapText="1"/>
    </xf>
    <xf numFmtId="0" fontId="107" fillId="0" borderId="0" xfId="0" applyFont="1" applyAlignment="1">
      <alignment vertical="center"/>
    </xf>
    <xf numFmtId="164" fontId="1" fillId="0" borderId="0" xfId="2" applyNumberFormat="1" applyFont="1" applyAlignment="1">
      <alignment horizontal="left" vertical="center"/>
    </xf>
    <xf numFmtId="0" fontId="4" fillId="0" borderId="60" xfId="0" applyFont="1" applyBorder="1" applyAlignment="1">
      <alignment vertical="center" wrapText="1"/>
    </xf>
    <xf numFmtId="0" fontId="4" fillId="0" borderId="60" xfId="0" applyFont="1" applyBorder="1" applyAlignment="1">
      <alignment horizontal="center" vertical="center" wrapText="1"/>
    </xf>
    <xf numFmtId="0" fontId="142" fillId="0" borderId="0" xfId="0" applyFont="1"/>
    <xf numFmtId="0" fontId="28" fillId="29" borderId="25" xfId="0" applyFont="1" applyFill="1" applyBorder="1" applyAlignment="1">
      <alignment vertical="center"/>
    </xf>
    <xf numFmtId="3" fontId="28" fillId="29" borderId="25" xfId="0" applyNumberFormat="1" applyFont="1" applyFill="1" applyBorder="1" applyAlignment="1">
      <alignment vertical="center"/>
    </xf>
    <xf numFmtId="3" fontId="28" fillId="29" borderId="25" xfId="0" applyNumberFormat="1" applyFont="1" applyFill="1" applyBorder="1" applyAlignment="1">
      <alignment vertical="center" wrapText="1"/>
    </xf>
    <xf numFmtId="3" fontId="3" fillId="29" borderId="25" xfId="0" applyNumberFormat="1" applyFont="1" applyFill="1" applyBorder="1" applyAlignment="1">
      <alignment vertical="center"/>
    </xf>
    <xf numFmtId="0" fontId="28" fillId="29" borderId="25" xfId="0" applyFont="1" applyFill="1" applyBorder="1" applyAlignment="1">
      <alignment horizontal="left" vertical="center" wrapText="1"/>
    </xf>
    <xf numFmtId="0" fontId="13" fillId="36" borderId="32" xfId="0" applyFont="1" applyFill="1" applyBorder="1" applyAlignment="1">
      <alignment horizontal="left" vertical="center" wrapText="1"/>
    </xf>
    <xf numFmtId="0" fontId="13" fillId="36" borderId="32" xfId="0" applyFont="1" applyFill="1" applyBorder="1" applyAlignment="1">
      <alignment horizontal="center" vertical="center" wrapText="1"/>
    </xf>
    <xf numFmtId="2" fontId="4" fillId="0" borderId="25" xfId="0" applyNumberFormat="1" applyFont="1" applyBorder="1" applyAlignment="1">
      <alignment vertical="center"/>
    </xf>
    <xf numFmtId="2" fontId="4" fillId="0" borderId="25" xfId="0" applyNumberFormat="1" applyFont="1" applyBorder="1" applyAlignment="1">
      <alignment horizontal="right" vertical="center"/>
    </xf>
    <xf numFmtId="0" fontId="4" fillId="0" borderId="25" xfId="2" applyNumberFormat="1" applyFont="1" applyBorder="1" applyAlignment="1">
      <alignment horizontal="right" vertical="center"/>
    </xf>
    <xf numFmtId="0" fontId="6" fillId="0" borderId="25" xfId="2" applyNumberFormat="1" applyFont="1" applyBorder="1" applyAlignment="1">
      <alignment horizontal="right" vertical="center"/>
    </xf>
    <xf numFmtId="0" fontId="122" fillId="0" borderId="25" xfId="2" applyNumberFormat="1" applyFont="1" applyBorder="1" applyAlignment="1">
      <alignment horizontal="right" vertical="center"/>
    </xf>
    <xf numFmtId="0" fontId="0" fillId="0" borderId="0" xfId="0" applyAlignment="1">
      <alignment horizontal="center" vertical="center"/>
    </xf>
    <xf numFmtId="3" fontId="6" fillId="0" borderId="60" xfId="0" applyNumberFormat="1" applyFont="1" applyBorder="1"/>
    <xf numFmtId="9" fontId="6" fillId="0" borderId="60" xfId="0" applyNumberFormat="1" applyFont="1" applyBorder="1"/>
    <xf numFmtId="3" fontId="4" fillId="0" borderId="60" xfId="0" applyNumberFormat="1" applyFont="1" applyBorder="1"/>
    <xf numFmtId="3" fontId="7" fillId="41" borderId="60" xfId="0" applyNumberFormat="1" applyFont="1" applyFill="1" applyBorder="1"/>
    <xf numFmtId="3" fontId="7" fillId="29" borderId="27" xfId="0" applyNumberFormat="1" applyFont="1" applyFill="1" applyBorder="1" applyAlignment="1">
      <alignment horizontal="right" vertical="center"/>
    </xf>
    <xf numFmtId="3" fontId="4" fillId="0" borderId="62" xfId="0" applyNumberFormat="1" applyFont="1" applyBorder="1"/>
    <xf numFmtId="9" fontId="4" fillId="0" borderId="25" xfId="0" applyNumberFormat="1" applyFont="1" applyBorder="1"/>
    <xf numFmtId="4" fontId="4" fillId="0" borderId="25" xfId="0" applyNumberFormat="1" applyFont="1" applyBorder="1" applyAlignment="1">
      <alignment horizontal="right" vertical="center"/>
    </xf>
    <xf numFmtId="172" fontId="4" fillId="0" borderId="25" xfId="0" applyNumberFormat="1" applyFont="1" applyBorder="1" applyAlignment="1">
      <alignment horizontal="right" vertical="center"/>
    </xf>
    <xf numFmtId="0" fontId="4" fillId="3" borderId="79" xfId="0" applyFont="1" applyFill="1" applyBorder="1" applyAlignment="1">
      <alignment horizontal="right" vertical="center" wrapText="1"/>
    </xf>
    <xf numFmtId="1" fontId="4" fillId="3" borderId="79" xfId="227" applyNumberFormat="1" applyFont="1" applyFill="1" applyBorder="1" applyAlignment="1">
      <alignment horizontal="right" vertical="center" wrapText="1"/>
    </xf>
    <xf numFmtId="0" fontId="4" fillId="28" borderId="79" xfId="0" applyFont="1" applyFill="1" applyBorder="1" applyAlignment="1">
      <alignment horizontal="right" vertical="center" wrapText="1"/>
    </xf>
    <xf numFmtId="9" fontId="4" fillId="28" borderId="80" xfId="227" applyFont="1" applyFill="1" applyBorder="1" applyAlignment="1">
      <alignment horizontal="right" vertical="center" wrapText="1"/>
    </xf>
    <xf numFmtId="9" fontId="4" fillId="28" borderId="81" xfId="227" applyFont="1" applyFill="1" applyBorder="1" applyAlignment="1">
      <alignment horizontal="right" vertical="center" wrapText="1"/>
    </xf>
    <xf numFmtId="0" fontId="7" fillId="29" borderId="82" xfId="0" applyFont="1" applyFill="1" applyBorder="1" applyAlignment="1">
      <alignment vertical="center" wrapText="1"/>
    </xf>
    <xf numFmtId="1" fontId="7" fillId="29" borderId="82" xfId="0" applyNumberFormat="1" applyFont="1" applyFill="1" applyBorder="1" applyAlignment="1">
      <alignment vertical="center" wrapText="1"/>
    </xf>
    <xf numFmtId="9" fontId="7" fillId="29" borderId="83" xfId="0" applyNumberFormat="1" applyFont="1" applyFill="1" applyBorder="1" applyAlignment="1">
      <alignment vertical="center" wrapText="1"/>
    </xf>
    <xf numFmtId="0" fontId="4" fillId="0" borderId="79" xfId="0" applyFont="1" applyBorder="1" applyAlignment="1">
      <alignment horizontal="right" vertical="center" wrapText="1"/>
    </xf>
    <xf numFmtId="9" fontId="4" fillId="0" borderId="80" xfId="227" applyFont="1" applyFill="1" applyBorder="1" applyAlignment="1">
      <alignment horizontal="right" vertical="center" wrapText="1"/>
    </xf>
    <xf numFmtId="9" fontId="4" fillId="0" borderId="81" xfId="227" applyFont="1" applyFill="1" applyBorder="1" applyAlignment="1">
      <alignment horizontal="right" vertical="center" wrapText="1"/>
    </xf>
    <xf numFmtId="0" fontId="4" fillId="30" borderId="84" xfId="0" applyFont="1" applyFill="1" applyBorder="1" applyAlignment="1">
      <alignment horizontal="right" vertical="center" wrapText="1"/>
    </xf>
    <xf numFmtId="0" fontId="4" fillId="0" borderId="84" xfId="0" applyFont="1" applyBorder="1" applyAlignment="1">
      <alignment horizontal="right" vertical="center" wrapText="1"/>
    </xf>
    <xf numFmtId="9" fontId="7" fillId="0" borderId="85" xfId="0" applyNumberFormat="1" applyFont="1" applyBorder="1" applyAlignment="1">
      <alignment horizontal="right" vertical="center" wrapText="1"/>
    </xf>
    <xf numFmtId="9" fontId="7" fillId="0" borderId="86" xfId="0" applyNumberFormat="1" applyFont="1" applyBorder="1" applyAlignment="1">
      <alignment horizontal="right" vertical="center" wrapText="1"/>
    </xf>
    <xf numFmtId="0" fontId="7" fillId="41" borderId="87" xfId="0" applyFont="1" applyFill="1" applyBorder="1" applyAlignment="1">
      <alignment vertical="center" wrapText="1"/>
    </xf>
    <xf numFmtId="9" fontId="7" fillId="41" borderId="88" xfId="0" applyNumberFormat="1" applyFont="1" applyFill="1" applyBorder="1" applyAlignment="1">
      <alignment vertical="center" wrapText="1"/>
    </xf>
    <xf numFmtId="0" fontId="13" fillId="34" borderId="79" xfId="0" applyFont="1" applyFill="1" applyBorder="1" applyAlignment="1">
      <alignment horizontal="center" vertical="center"/>
    </xf>
    <xf numFmtId="0" fontId="13" fillId="34" borderId="80" xfId="0" applyFont="1" applyFill="1" applyBorder="1" applyAlignment="1">
      <alignment horizontal="center" vertical="center"/>
    </xf>
    <xf numFmtId="0" fontId="13" fillId="34" borderId="81" xfId="0" applyFont="1" applyFill="1" applyBorder="1" applyAlignment="1">
      <alignment horizontal="center" vertical="center" wrapText="1"/>
    </xf>
    <xf numFmtId="0" fontId="13" fillId="34" borderId="97" xfId="0" applyFont="1" applyFill="1" applyBorder="1" applyAlignment="1">
      <alignment vertical="center"/>
    </xf>
    <xf numFmtId="0" fontId="6" fillId="0" borderId="81" xfId="0" applyFont="1" applyBorder="1" applyAlignment="1">
      <alignment horizontal="right" vertical="center"/>
    </xf>
    <xf numFmtId="0" fontId="28" fillId="29" borderId="81" xfId="0" applyFont="1" applyFill="1" applyBorder="1" applyAlignment="1">
      <alignment horizontal="right" vertical="center"/>
    </xf>
    <xf numFmtId="0" fontId="28" fillId="29" borderId="82" xfId="0" applyFont="1" applyFill="1" applyBorder="1" applyAlignment="1">
      <alignment horizontal="right" vertical="center"/>
    </xf>
    <xf numFmtId="3" fontId="28" fillId="29" borderId="83" xfId="0" applyNumberFormat="1" applyFont="1" applyFill="1" applyBorder="1" applyAlignment="1">
      <alignment horizontal="right" vertical="center"/>
    </xf>
    <xf numFmtId="0" fontId="6" fillId="0" borderId="81" xfId="0" applyFont="1" applyBorder="1"/>
    <xf numFmtId="0" fontId="28" fillId="0" borderId="81" xfId="0" applyFont="1" applyBorder="1"/>
    <xf numFmtId="0" fontId="28" fillId="29" borderId="81" xfId="0" applyFont="1" applyFill="1" applyBorder="1"/>
    <xf numFmtId="3" fontId="6" fillId="0" borderId="81" xfId="0" applyNumberFormat="1" applyFont="1" applyBorder="1"/>
    <xf numFmtId="3" fontId="28" fillId="29" borderId="81" xfId="0" applyNumberFormat="1" applyFont="1" applyFill="1" applyBorder="1"/>
    <xf numFmtId="0" fontId="28" fillId="29" borderId="99" xfId="0" applyFont="1" applyFill="1" applyBorder="1" applyAlignment="1">
      <alignment horizontal="right"/>
    </xf>
    <xf numFmtId="0" fontId="28" fillId="29" borderId="82" xfId="0" applyFont="1" applyFill="1" applyBorder="1"/>
    <xf numFmtId="3" fontId="28" fillId="29" borderId="82" xfId="0" applyNumberFormat="1" applyFont="1" applyFill="1" applyBorder="1"/>
    <xf numFmtId="3" fontId="28" fillId="29" borderId="83" xfId="0" applyNumberFormat="1" applyFont="1" applyFill="1" applyBorder="1"/>
    <xf numFmtId="0" fontId="4" fillId="0" borderId="81" xfId="0" applyFont="1" applyBorder="1" applyAlignment="1">
      <alignment horizontal="right" vertical="center"/>
    </xf>
    <xf numFmtId="3" fontId="7" fillId="29" borderId="81" xfId="0" applyNumberFormat="1" applyFont="1" applyFill="1" applyBorder="1" applyAlignment="1">
      <alignment horizontal="right" vertical="center"/>
    </xf>
    <xf numFmtId="3" fontId="4" fillId="0" borderId="81" xfId="0" applyNumberFormat="1" applyFont="1" applyBorder="1" applyAlignment="1">
      <alignment horizontal="right" vertical="center"/>
    </xf>
    <xf numFmtId="0" fontId="6" fillId="0" borderId="98" xfId="0" applyFont="1" applyBorder="1" applyAlignment="1">
      <alignment horizontal="left"/>
    </xf>
    <xf numFmtId="3" fontId="7" fillId="29" borderId="82" xfId="0" applyNumberFormat="1" applyFont="1" applyFill="1" applyBorder="1" applyAlignment="1">
      <alignment horizontal="right" vertical="center"/>
    </xf>
    <xf numFmtId="0" fontId="7" fillId="29" borderId="82" xfId="0" applyFont="1" applyFill="1" applyBorder="1" applyAlignment="1">
      <alignment horizontal="right" vertical="center"/>
    </xf>
    <xf numFmtId="3" fontId="7" fillId="29" borderId="83" xfId="0" applyNumberFormat="1" applyFont="1" applyFill="1" applyBorder="1" applyAlignment="1">
      <alignment horizontal="right" vertical="center"/>
    </xf>
    <xf numFmtId="0" fontId="6" fillId="0" borderId="81" xfId="0" applyFont="1" applyBorder="1" applyAlignment="1">
      <alignment horizontal="right"/>
    </xf>
    <xf numFmtId="0" fontId="131" fillId="0" borderId="0" xfId="0" applyFont="1"/>
    <xf numFmtId="0" fontId="28" fillId="0" borderId="93" xfId="0" applyFont="1" applyBorder="1" applyAlignment="1">
      <alignment horizontal="right"/>
    </xf>
    <xf numFmtId="0" fontId="28" fillId="0" borderId="0" xfId="0" applyFont="1" applyAlignment="1">
      <alignment horizontal="right"/>
    </xf>
    <xf numFmtId="3" fontId="7" fillId="0" borderId="0" xfId="0" applyNumberFormat="1" applyFont="1" applyAlignment="1">
      <alignment horizontal="right" vertical="center"/>
    </xf>
    <xf numFmtId="3" fontId="7" fillId="0" borderId="103" xfId="0" applyNumberFormat="1" applyFont="1" applyBorder="1" applyAlignment="1">
      <alignment horizontal="right" vertical="center"/>
    </xf>
    <xf numFmtId="0" fontId="7" fillId="0" borderId="0" xfId="0" applyFont="1" applyAlignment="1">
      <alignment horizontal="right" vertical="center"/>
    </xf>
    <xf numFmtId="0" fontId="33" fillId="28" borderId="0" xfId="0" applyFont="1" applyFill="1" applyAlignment="1">
      <alignment horizontal="left" vertical="center"/>
    </xf>
    <xf numFmtId="0" fontId="143" fillId="0" borderId="0" xfId="0" applyFont="1" applyAlignment="1">
      <alignment horizontal="left" vertical="center"/>
    </xf>
    <xf numFmtId="49" fontId="33" fillId="0" borderId="0" xfId="0" applyNumberFormat="1" applyFont="1" applyAlignment="1">
      <alignment horizontal="left" vertical="center"/>
    </xf>
    <xf numFmtId="0" fontId="13" fillId="34" borderId="98" xfId="0" applyFont="1" applyFill="1" applyBorder="1" applyAlignment="1">
      <alignment horizontal="center" vertical="center" wrapText="1"/>
    </xf>
    <xf numFmtId="0" fontId="4" fillId="30" borderId="107" xfId="0" applyFont="1" applyFill="1" applyBorder="1" applyAlignment="1">
      <alignment horizontal="right" vertical="center" wrapText="1"/>
    </xf>
    <xf numFmtId="9" fontId="7" fillId="30" borderId="85" xfId="0" applyNumberFormat="1" applyFont="1" applyFill="1" applyBorder="1" applyAlignment="1">
      <alignment horizontal="right" vertical="center" wrapText="1"/>
    </xf>
    <xf numFmtId="0" fontId="4" fillId="30" borderId="108" xfId="0" applyFont="1" applyFill="1" applyBorder="1" applyAlignment="1">
      <alignment horizontal="right" vertical="center" wrapText="1"/>
    </xf>
    <xf numFmtId="9" fontId="7" fillId="30" borderId="86" xfId="0" applyNumberFormat="1" applyFont="1" applyFill="1" applyBorder="1" applyAlignment="1">
      <alignment horizontal="right" vertical="center" wrapText="1"/>
    </xf>
    <xf numFmtId="0" fontId="7" fillId="41" borderId="109" xfId="0" applyFont="1" applyFill="1" applyBorder="1" applyAlignment="1">
      <alignment vertical="center" wrapText="1"/>
    </xf>
    <xf numFmtId="0" fontId="4" fillId="3" borderId="105" xfId="0" applyFont="1" applyFill="1" applyBorder="1" applyAlignment="1">
      <alignment horizontal="right" vertical="center" wrapText="1"/>
    </xf>
    <xf numFmtId="9" fontId="4" fillId="3" borderId="80" xfId="227" applyFont="1" applyFill="1" applyBorder="1" applyAlignment="1">
      <alignment horizontal="right" vertical="center" wrapText="1"/>
    </xf>
    <xf numFmtId="0" fontId="4" fillId="3" borderId="98" xfId="0" applyFont="1" applyFill="1" applyBorder="1" applyAlignment="1">
      <alignment horizontal="right" vertical="center" wrapText="1"/>
    </xf>
    <xf numFmtId="9" fontId="4" fillId="3" borderId="81" xfId="227" applyFont="1" applyFill="1" applyBorder="1" applyAlignment="1">
      <alignment horizontal="right" vertical="center" wrapText="1"/>
    </xf>
    <xf numFmtId="0" fontId="7" fillId="29" borderId="99" xfId="0" applyFont="1" applyFill="1" applyBorder="1" applyAlignment="1">
      <alignment vertical="center" wrapText="1"/>
    </xf>
    <xf numFmtId="0" fontId="4" fillId="3" borderId="110" xfId="0" applyFont="1" applyFill="1" applyBorder="1" applyAlignment="1">
      <alignment horizontal="left" vertical="center" wrapText="1"/>
    </xf>
    <xf numFmtId="0" fontId="4" fillId="3" borderId="111" xfId="0" applyFont="1" applyFill="1" applyBorder="1" applyAlignment="1">
      <alignment horizontal="left" vertical="center" wrapText="1"/>
    </xf>
    <xf numFmtId="0" fontId="7" fillId="29" borderId="112" xfId="0" applyFont="1" applyFill="1" applyBorder="1" applyAlignment="1">
      <alignment horizontal="left" vertical="center" wrapText="1"/>
    </xf>
    <xf numFmtId="0" fontId="13" fillId="34" borderId="105" xfId="0" applyFont="1" applyFill="1" applyBorder="1" applyAlignment="1">
      <alignment vertical="center" wrapText="1"/>
    </xf>
    <xf numFmtId="0" fontId="1" fillId="0" borderId="98" xfId="0" applyFont="1" applyBorder="1" applyAlignment="1">
      <alignment vertical="center" wrapText="1"/>
    </xf>
    <xf numFmtId="9" fontId="1" fillId="0" borderId="81" xfId="0" applyNumberFormat="1" applyFont="1" applyBorder="1" applyAlignment="1">
      <alignment horizontal="right" vertical="center" wrapText="1"/>
    </xf>
    <xf numFmtId="9" fontId="6" fillId="0" borderId="81" xfId="0" applyNumberFormat="1" applyFont="1" applyBorder="1" applyAlignment="1">
      <alignment horizontal="right" vertical="center" wrapText="1"/>
    </xf>
    <xf numFmtId="0" fontId="1" fillId="0" borderId="99" xfId="0" applyFont="1" applyBorder="1" applyAlignment="1">
      <alignment vertical="center" wrapText="1"/>
    </xf>
    <xf numFmtId="9" fontId="6" fillId="0" borderId="82" xfId="0" applyNumberFormat="1" applyFont="1" applyBorder="1" applyAlignment="1">
      <alignment horizontal="right" vertical="center" wrapText="1"/>
    </xf>
    <xf numFmtId="9" fontId="6" fillId="0" borderId="83" xfId="0" applyNumberFormat="1" applyFont="1" applyBorder="1" applyAlignment="1">
      <alignment horizontal="right" vertical="center" wrapText="1"/>
    </xf>
    <xf numFmtId="3" fontId="7" fillId="29" borderId="99" xfId="0" applyNumberFormat="1" applyFont="1" applyFill="1" applyBorder="1" applyAlignment="1">
      <alignment horizontal="right" vertical="center"/>
    </xf>
    <xf numFmtId="0" fontId="86" fillId="0" borderId="98" xfId="0" applyFont="1" applyBorder="1"/>
    <xf numFmtId="3" fontId="4" fillId="0" borderId="98" xfId="0" applyNumberFormat="1" applyFont="1" applyBorder="1" applyAlignment="1">
      <alignment horizontal="right" vertical="center"/>
    </xf>
    <xf numFmtId="3" fontId="4" fillId="28" borderId="27" xfId="0" applyNumberFormat="1" applyFont="1" applyFill="1" applyBorder="1" applyAlignment="1">
      <alignment horizontal="right" vertical="center"/>
    </xf>
    <xf numFmtId="3" fontId="4" fillId="28" borderId="98" xfId="0" applyNumberFormat="1" applyFont="1" applyFill="1" applyBorder="1" applyAlignment="1">
      <alignment horizontal="right" vertical="center"/>
    </xf>
    <xf numFmtId="3" fontId="4" fillId="28" borderId="81" xfId="0" applyNumberFormat="1" applyFont="1" applyFill="1" applyBorder="1" applyAlignment="1">
      <alignment horizontal="right" vertical="center"/>
    </xf>
    <xf numFmtId="3" fontId="4" fillId="28" borderId="111" xfId="0" applyNumberFormat="1" applyFont="1" applyFill="1" applyBorder="1" applyAlignment="1">
      <alignment vertical="center"/>
    </xf>
    <xf numFmtId="3" fontId="7" fillId="29" borderId="112" xfId="0" applyNumberFormat="1" applyFont="1" applyFill="1" applyBorder="1" applyAlignment="1">
      <alignment horizontal="right" vertical="center"/>
    </xf>
    <xf numFmtId="0" fontId="7" fillId="0" borderId="108" xfId="0" applyFont="1" applyBorder="1" applyAlignment="1">
      <alignment horizontal="right" vertical="center" wrapText="1"/>
    </xf>
    <xf numFmtId="0" fontId="7" fillId="0" borderId="86" xfId="0" applyFont="1" applyBorder="1" applyAlignment="1">
      <alignment horizontal="right" vertical="center" wrapText="1"/>
    </xf>
    <xf numFmtId="0" fontId="7" fillId="41" borderId="109" xfId="0" applyFont="1" applyFill="1" applyBorder="1" applyAlignment="1">
      <alignment horizontal="right" vertical="center" wrapText="1"/>
    </xf>
    <xf numFmtId="0" fontId="7" fillId="41" borderId="88" xfId="0" applyFont="1" applyFill="1" applyBorder="1" applyAlignment="1">
      <alignment horizontal="right" vertical="center" wrapText="1"/>
    </xf>
    <xf numFmtId="3" fontId="4" fillId="0" borderId="98" xfId="0" applyNumberFormat="1" applyFont="1" applyBorder="1" applyAlignment="1">
      <alignment vertical="center"/>
    </xf>
    <xf numFmtId="3" fontId="4" fillId="0" borderId="81" xfId="0" applyNumberFormat="1" applyFont="1" applyBorder="1" applyAlignment="1">
      <alignment vertical="center"/>
    </xf>
    <xf numFmtId="0" fontId="4" fillId="0" borderId="111" xfId="0" applyFont="1" applyBorder="1" applyAlignment="1">
      <alignment vertical="center"/>
    </xf>
    <xf numFmtId="3" fontId="4" fillId="0" borderId="111" xfId="0" applyNumberFormat="1" applyFont="1" applyBorder="1" applyAlignment="1">
      <alignment vertical="center"/>
    </xf>
    <xf numFmtId="0" fontId="97" fillId="34" borderId="98" xfId="0" applyFont="1" applyFill="1" applyBorder="1" applyAlignment="1">
      <alignment horizontal="center"/>
    </xf>
    <xf numFmtId="3" fontId="13" fillId="34" borderId="25" xfId="0" applyNumberFormat="1" applyFont="1" applyFill="1" applyBorder="1" applyAlignment="1">
      <alignment horizontal="center" vertical="center"/>
    </xf>
    <xf numFmtId="3" fontId="13" fillId="34" borderId="81" xfId="0" applyNumberFormat="1" applyFont="1" applyFill="1" applyBorder="1" applyAlignment="1">
      <alignment horizontal="center" vertical="center"/>
    </xf>
    <xf numFmtId="3" fontId="13" fillId="34" borderId="98" xfId="0" applyNumberFormat="1" applyFont="1" applyFill="1" applyBorder="1" applyAlignment="1">
      <alignment horizontal="center" vertical="center"/>
    </xf>
    <xf numFmtId="3" fontId="13" fillId="34" borderId="25" xfId="0" applyNumberFormat="1" applyFont="1" applyFill="1" applyBorder="1" applyAlignment="1">
      <alignment horizontal="center" vertical="center" wrapText="1"/>
    </xf>
    <xf numFmtId="0" fontId="13" fillId="34" borderId="79" xfId="0" applyFont="1" applyFill="1" applyBorder="1" applyAlignment="1">
      <alignment horizontal="center" vertical="center" wrapText="1"/>
    </xf>
    <xf numFmtId="0" fontId="13" fillId="34" borderId="80" xfId="0" applyFont="1" applyFill="1" applyBorder="1" applyAlignment="1">
      <alignment horizontal="center" vertical="center" wrapText="1"/>
    </xf>
    <xf numFmtId="3" fontId="13" fillId="34" borderId="27" xfId="0" applyNumberFormat="1" applyFont="1" applyFill="1" applyBorder="1" applyAlignment="1">
      <alignment horizontal="center" vertical="center"/>
    </xf>
    <xf numFmtId="3" fontId="13" fillId="34" borderId="81" xfId="0" applyNumberFormat="1" applyFont="1" applyFill="1" applyBorder="1" applyAlignment="1">
      <alignment horizontal="center" vertical="center" wrapText="1"/>
    </xf>
    <xf numFmtId="3" fontId="3" fillId="0" borderId="81" xfId="0" applyNumberFormat="1" applyFont="1" applyBorder="1"/>
    <xf numFmtId="3" fontId="3" fillId="29" borderId="83" xfId="0" applyNumberFormat="1" applyFont="1" applyFill="1" applyBorder="1"/>
    <xf numFmtId="0" fontId="13" fillId="34" borderId="105" xfId="0" applyFont="1" applyFill="1" applyBorder="1"/>
    <xf numFmtId="0" fontId="13" fillId="34" borderId="79" xfId="0" applyFont="1" applyFill="1" applyBorder="1" applyAlignment="1">
      <alignment horizontal="center"/>
    </xf>
    <xf numFmtId="0" fontId="6" fillId="0" borderId="98" xfId="0" applyFont="1" applyBorder="1" applyAlignment="1">
      <alignment horizontal="left" wrapText="1"/>
    </xf>
    <xf numFmtId="0" fontId="6" fillId="0" borderId="81" xfId="0" applyFont="1" applyBorder="1" applyAlignment="1">
      <alignment horizontal="right" vertical="center" wrapText="1"/>
    </xf>
    <xf numFmtId="3" fontId="6" fillId="0" borderId="81" xfId="0" applyNumberFormat="1" applyFont="1" applyBorder="1" applyAlignment="1">
      <alignment horizontal="right" vertical="center" wrapText="1"/>
    </xf>
    <xf numFmtId="3" fontId="28" fillId="29" borderId="82" xfId="0" applyNumberFormat="1" applyFont="1" applyFill="1" applyBorder="1" applyAlignment="1">
      <alignment horizontal="right"/>
    </xf>
    <xf numFmtId="3" fontId="28" fillId="29" borderId="82" xfId="0" applyNumberFormat="1" applyFont="1" applyFill="1" applyBorder="1" applyAlignment="1">
      <alignment horizontal="right" vertical="center"/>
    </xf>
    <xf numFmtId="3" fontId="28" fillId="29" borderId="83" xfId="0" applyNumberFormat="1" applyFont="1" applyFill="1" applyBorder="1" applyAlignment="1">
      <alignment horizontal="right" vertical="center" wrapText="1"/>
    </xf>
    <xf numFmtId="0" fontId="13" fillId="34" borderId="105" xfId="0" applyFont="1" applyFill="1" applyBorder="1" applyAlignment="1">
      <alignment vertical="center"/>
    </xf>
    <xf numFmtId="0" fontId="61" fillId="36" borderId="84" xfId="0" applyFont="1" applyFill="1" applyBorder="1" applyAlignment="1">
      <alignment horizontal="center" vertical="center" wrapText="1"/>
    </xf>
    <xf numFmtId="0" fontId="61" fillId="36" borderId="95" xfId="0" applyFont="1" applyFill="1" applyBorder="1" applyAlignment="1">
      <alignment horizontal="center" vertical="center" wrapText="1"/>
    </xf>
    <xf numFmtId="0" fontId="4" fillId="0" borderId="98" xfId="0" applyFont="1" applyBorder="1" applyAlignment="1">
      <alignment vertical="center"/>
    </xf>
    <xf numFmtId="0" fontId="4" fillId="0" borderId="81" xfId="2" applyNumberFormat="1" applyFont="1" applyBorder="1" applyAlignment="1">
      <alignment horizontal="right" vertical="center"/>
    </xf>
    <xf numFmtId="0" fontId="7" fillId="29" borderId="99" xfId="0" applyFont="1" applyFill="1" applyBorder="1" applyAlignment="1">
      <alignment horizontal="right" vertical="center"/>
    </xf>
    <xf numFmtId="3" fontId="7" fillId="29" borderId="82" xfId="2" applyNumberFormat="1" applyFont="1" applyFill="1" applyBorder="1" applyAlignment="1">
      <alignment horizontal="right" vertical="center"/>
    </xf>
    <xf numFmtId="0" fontId="7" fillId="29" borderId="82" xfId="2" applyNumberFormat="1" applyFont="1" applyFill="1" applyBorder="1" applyAlignment="1">
      <alignment horizontal="right" vertical="center"/>
    </xf>
    <xf numFmtId="3" fontId="7" fillId="29" borderId="83" xfId="2" applyNumberFormat="1" applyFont="1" applyFill="1" applyBorder="1" applyAlignment="1">
      <alignment horizontal="right" vertical="center"/>
    </xf>
    <xf numFmtId="0" fontId="6" fillId="0" borderId="111" xfId="0" applyFont="1" applyBorder="1" applyAlignment="1">
      <alignment horizontal="left" vertical="center"/>
    </xf>
    <xf numFmtId="0" fontId="28" fillId="29" borderId="112" xfId="0" applyFont="1" applyFill="1" applyBorder="1" applyAlignment="1">
      <alignment horizontal="left" vertical="center"/>
    </xf>
    <xf numFmtId="0" fontId="13" fillId="34" borderId="98" xfId="0" applyFont="1" applyFill="1" applyBorder="1" applyAlignment="1">
      <alignment horizontal="center" vertical="center"/>
    </xf>
    <xf numFmtId="0" fontId="6" fillId="0" borderId="98" xfId="2" applyNumberFormat="1" applyFont="1" applyBorder="1" applyAlignment="1">
      <alignment horizontal="right" vertical="center"/>
    </xf>
    <xf numFmtId="0" fontId="6" fillId="0" borderId="81" xfId="2" applyNumberFormat="1" applyFont="1" applyBorder="1" applyAlignment="1">
      <alignment horizontal="right" vertical="center"/>
    </xf>
    <xf numFmtId="3" fontId="28" fillId="29" borderId="99" xfId="2" applyNumberFormat="1" applyFont="1" applyFill="1" applyBorder="1" applyAlignment="1">
      <alignment horizontal="right" vertical="center"/>
    </xf>
    <xf numFmtId="3" fontId="28" fillId="29" borderId="82" xfId="2" applyNumberFormat="1" applyFont="1" applyFill="1" applyBorder="1" applyAlignment="1">
      <alignment horizontal="right" vertical="center"/>
    </xf>
    <xf numFmtId="0" fontId="28" fillId="29" borderId="82" xfId="2" applyNumberFormat="1" applyFont="1" applyFill="1" applyBorder="1" applyAlignment="1">
      <alignment horizontal="right" vertical="center"/>
    </xf>
    <xf numFmtId="0" fontId="28" fillId="29" borderId="83" xfId="2" applyNumberFormat="1" applyFont="1" applyFill="1" applyBorder="1" applyAlignment="1">
      <alignment horizontal="right" vertical="center"/>
    </xf>
    <xf numFmtId="0" fontId="6" fillId="0" borderId="98" xfId="0" applyFont="1" applyBorder="1" applyAlignment="1">
      <alignment horizontal="right" vertical="center"/>
    </xf>
    <xf numFmtId="3" fontId="6" fillId="0" borderId="98" xfId="0" applyNumberFormat="1" applyFont="1" applyBorder="1" applyAlignment="1">
      <alignment horizontal="right" vertical="center"/>
    </xf>
    <xf numFmtId="3" fontId="28" fillId="29" borderId="99" xfId="0" applyNumberFormat="1" applyFont="1" applyFill="1" applyBorder="1" applyAlignment="1">
      <alignment horizontal="right" vertical="center"/>
    </xf>
    <xf numFmtId="0" fontId="13" fillId="34" borderId="81" xfId="0" applyFont="1" applyFill="1" applyBorder="1" applyAlignment="1">
      <alignment horizontal="center" vertical="center"/>
    </xf>
    <xf numFmtId="0" fontId="1" fillId="0" borderId="98" xfId="0" applyFont="1" applyBorder="1" applyAlignment="1">
      <alignment horizontal="right" vertical="center"/>
    </xf>
    <xf numFmtId="0" fontId="1" fillId="0" borderId="81" xfId="0" applyFont="1" applyBorder="1" applyAlignment="1">
      <alignment horizontal="right" vertical="center"/>
    </xf>
    <xf numFmtId="3" fontId="1" fillId="0" borderId="81" xfId="0" applyNumberFormat="1" applyFont="1" applyBorder="1" applyAlignment="1">
      <alignment horizontal="right" vertical="center"/>
    </xf>
    <xf numFmtId="0" fontId="13" fillId="34" borderId="116" xfId="0" applyFont="1" applyFill="1" applyBorder="1" applyAlignment="1">
      <alignment horizontal="center" vertical="center"/>
    </xf>
    <xf numFmtId="0" fontId="13" fillId="34" borderId="90" xfId="0" applyFont="1" applyFill="1" applyBorder="1" applyAlignment="1">
      <alignment horizontal="center" vertical="center"/>
    </xf>
    <xf numFmtId="0" fontId="13" fillId="34" borderId="96" xfId="0" applyFont="1" applyFill="1" applyBorder="1" applyAlignment="1">
      <alignment horizontal="center" vertical="center"/>
    </xf>
    <xf numFmtId="0" fontId="1" fillId="0" borderId="117" xfId="0" applyFont="1" applyBorder="1" applyAlignment="1">
      <alignment horizontal="left" wrapText="1"/>
    </xf>
    <xf numFmtId="9" fontId="6" fillId="0" borderId="118" xfId="0" applyNumberFormat="1" applyFont="1" applyBorder="1" applyAlignment="1">
      <alignment horizontal="right" vertical="center"/>
    </xf>
    <xf numFmtId="9" fontId="6" fillId="0" borderId="119" xfId="0" applyNumberFormat="1" applyFont="1" applyBorder="1" applyAlignment="1">
      <alignment horizontal="right" vertical="center"/>
    </xf>
    <xf numFmtId="0" fontId="9" fillId="34" borderId="105" xfId="0" applyFont="1" applyFill="1" applyBorder="1"/>
    <xf numFmtId="0" fontId="6" fillId="0" borderId="98" xfId="0" applyFont="1" applyBorder="1"/>
    <xf numFmtId="9" fontId="6" fillId="0" borderId="81" xfId="227" applyFont="1" applyFill="1" applyBorder="1" applyProtection="1"/>
    <xf numFmtId="0" fontId="6" fillId="0" borderId="99" xfId="0" applyFont="1" applyBorder="1"/>
    <xf numFmtId="177" fontId="28" fillId="0" borderId="82" xfId="0" applyNumberFormat="1" applyFont="1" applyBorder="1" applyAlignment="1">
      <alignment horizontal="right"/>
    </xf>
    <xf numFmtId="177" fontId="28" fillId="0" borderId="82" xfId="0" applyNumberFormat="1" applyFont="1" applyBorder="1"/>
    <xf numFmtId="9" fontId="28" fillId="0" borderId="82" xfId="0" applyNumberFormat="1" applyFont="1" applyBorder="1"/>
    <xf numFmtId="9" fontId="28" fillId="0" borderId="83" xfId="0" applyNumberFormat="1" applyFont="1" applyBorder="1"/>
    <xf numFmtId="0" fontId="125" fillId="0" borderId="98" xfId="0" applyFont="1" applyBorder="1" applyAlignment="1">
      <alignment vertical="center" wrapText="1"/>
    </xf>
    <xf numFmtId="0" fontId="139" fillId="0" borderId="81" xfId="0" applyFont="1" applyBorder="1" applyAlignment="1">
      <alignment horizontal="right" vertical="center" wrapText="1"/>
    </xf>
    <xf numFmtId="0" fontId="4" fillId="0" borderId="98" xfId="0" applyFont="1" applyBorder="1" applyAlignment="1">
      <alignment vertical="center" wrapText="1"/>
    </xf>
    <xf numFmtId="0" fontId="1" fillId="0" borderId="81" xfId="0" applyFont="1" applyBorder="1" applyAlignment="1">
      <alignment horizontal="right" vertical="center" wrapText="1"/>
    </xf>
    <xf numFmtId="0" fontId="4" fillId="0" borderId="99" xfId="0" applyFont="1" applyBorder="1" applyAlignment="1">
      <alignment vertical="center" wrapText="1"/>
    </xf>
    <xf numFmtId="177" fontId="4" fillId="0" borderId="82" xfId="0" applyNumberFormat="1" applyFont="1" applyBorder="1" applyAlignment="1">
      <alignment vertical="center" wrapText="1"/>
    </xf>
    <xf numFmtId="9" fontId="1" fillId="0" borderId="82" xfId="0" applyNumberFormat="1" applyFont="1" applyBorder="1" applyAlignment="1">
      <alignment horizontal="right" vertical="center" wrapText="1"/>
    </xf>
    <xf numFmtId="9" fontId="1" fillId="0" borderId="83" xfId="0" applyNumberFormat="1" applyFont="1" applyBorder="1" applyAlignment="1">
      <alignment horizontal="right" vertical="center" wrapText="1"/>
    </xf>
    <xf numFmtId="0" fontId="13" fillId="34" borderId="105" xfId="0" applyFont="1" applyFill="1" applyBorder="1" applyAlignment="1">
      <alignment horizontal="right" vertical="center" wrapText="1"/>
    </xf>
    <xf numFmtId="0" fontId="6" fillId="0" borderId="98" xfId="0" applyFont="1" applyBorder="1" applyAlignment="1">
      <alignment vertical="center" wrapText="1"/>
    </xf>
    <xf numFmtId="6" fontId="6" fillId="0" borderId="81" xfId="0" applyNumberFormat="1" applyFont="1" applyBorder="1" applyAlignment="1">
      <alignment vertical="center"/>
    </xf>
    <xf numFmtId="0" fontId="6" fillId="0" borderId="99" xfId="0" applyFont="1" applyBorder="1" applyAlignment="1">
      <alignment vertical="center" wrapText="1"/>
    </xf>
    <xf numFmtId="174" fontId="6" fillId="0" borderId="82" xfId="0" applyNumberFormat="1" applyFont="1" applyBorder="1" applyAlignment="1">
      <alignment horizontal="right" vertical="center"/>
    </xf>
    <xf numFmtId="174" fontId="6" fillId="0" borderId="83" xfId="0" applyNumberFormat="1" applyFont="1" applyBorder="1" applyAlignment="1">
      <alignment horizontal="right" vertical="center" wrapText="1"/>
    </xf>
    <xf numFmtId="0" fontId="1" fillId="0" borderId="81" xfId="0" applyFont="1" applyBorder="1" applyAlignment="1">
      <alignment vertical="center" wrapText="1"/>
    </xf>
    <xf numFmtId="0" fontId="28" fillId="29" borderId="99" xfId="0" applyFont="1" applyFill="1" applyBorder="1" applyAlignment="1">
      <alignment horizontal="right" vertical="center" wrapText="1"/>
    </xf>
    <xf numFmtId="0" fontId="28" fillId="29" borderId="82" xfId="0" applyFont="1" applyFill="1" applyBorder="1" applyAlignment="1">
      <alignment horizontal="right" vertical="center" wrapText="1"/>
    </xf>
    <xf numFmtId="0" fontId="28" fillId="29" borderId="82" xfId="0" applyFont="1" applyFill="1" applyBorder="1" applyAlignment="1">
      <alignment vertical="center" wrapText="1"/>
    </xf>
    <xf numFmtId="0" fontId="3" fillId="29" borderId="82" xfId="0" applyFont="1" applyFill="1" applyBorder="1" applyAlignment="1">
      <alignment vertical="center" wrapText="1"/>
    </xf>
    <xf numFmtId="0" fontId="3" fillId="29" borderId="83" xfId="0" applyFont="1" applyFill="1" applyBorder="1" applyAlignment="1">
      <alignment vertical="center" wrapText="1"/>
    </xf>
    <xf numFmtId="0" fontId="13" fillId="34" borderId="116" xfId="0" applyFont="1" applyFill="1" applyBorder="1" applyAlignment="1">
      <alignment horizontal="center" vertical="center" wrapText="1"/>
    </xf>
    <xf numFmtId="0" fontId="13" fillId="34" borderId="96" xfId="0" applyFont="1" applyFill="1" applyBorder="1" applyAlignment="1">
      <alignment horizontal="center" vertical="center" wrapText="1"/>
    </xf>
    <xf numFmtId="9" fontId="6" fillId="0" borderId="83" xfId="0" applyNumberFormat="1" applyFont="1" applyBorder="1" applyAlignment="1">
      <alignment vertical="center" wrapText="1"/>
    </xf>
    <xf numFmtId="0" fontId="6" fillId="0" borderId="82" xfId="0" applyFont="1" applyBorder="1" applyAlignment="1">
      <alignment horizontal="right" vertical="center" wrapText="1"/>
    </xf>
    <xf numFmtId="0" fontId="4" fillId="3" borderId="82" xfId="0" applyFont="1" applyFill="1" applyBorder="1" applyAlignment="1">
      <alignment horizontal="right" vertical="center" wrapText="1"/>
    </xf>
    <xf numFmtId="0" fontId="1" fillId="0" borderId="82" xfId="0" applyFont="1" applyBorder="1" applyAlignment="1">
      <alignment horizontal="right" vertical="center" wrapText="1"/>
    </xf>
    <xf numFmtId="0" fontId="1" fillId="0" borderId="83" xfId="0" applyFont="1" applyBorder="1" applyAlignment="1">
      <alignment horizontal="right" vertical="center" wrapText="1"/>
    </xf>
    <xf numFmtId="0" fontId="7" fillId="29" borderId="97" xfId="0" applyFont="1" applyFill="1" applyBorder="1" applyAlignment="1">
      <alignment horizontal="left" vertical="center" wrapText="1"/>
    </xf>
    <xf numFmtId="0" fontId="7" fillId="29" borderId="120" xfId="0" applyFont="1" applyFill="1" applyBorder="1" applyAlignment="1">
      <alignment horizontal="left" vertical="center" wrapText="1"/>
    </xf>
    <xf numFmtId="49" fontId="6" fillId="0" borderId="81" xfId="0" applyNumberFormat="1" applyFont="1" applyBorder="1" applyAlignment="1">
      <alignment horizontal="right" vertical="center" wrapText="1"/>
    </xf>
    <xf numFmtId="0" fontId="1" fillId="0" borderId="98" xfId="0" applyFont="1" applyBorder="1" applyAlignment="1">
      <alignment vertical="center"/>
    </xf>
    <xf numFmtId="49" fontId="6" fillId="0" borderId="82" xfId="0" applyNumberFormat="1" applyFont="1" applyBorder="1" applyAlignment="1">
      <alignment horizontal="right" vertical="center" wrapText="1"/>
    </xf>
    <xf numFmtId="0" fontId="6" fillId="0" borderId="83" xfId="0" applyFont="1" applyBorder="1" applyAlignment="1">
      <alignment horizontal="right" vertical="center" wrapText="1"/>
    </xf>
    <xf numFmtId="49" fontId="6" fillId="29" borderId="98" xfId="0" applyNumberFormat="1" applyFont="1" applyFill="1" applyBorder="1" applyAlignment="1">
      <alignment horizontal="left" vertical="center" wrapText="1"/>
    </xf>
    <xf numFmtId="49" fontId="1" fillId="0" borderId="81" xfId="0" applyNumberFormat="1" applyFont="1" applyBorder="1" applyAlignment="1">
      <alignment horizontal="right" vertical="center" wrapText="1"/>
    </xf>
    <xf numFmtId="49" fontId="6" fillId="29" borderId="99" xfId="0" applyNumberFormat="1" applyFont="1" applyFill="1" applyBorder="1" applyAlignment="1">
      <alignment horizontal="left" vertical="center" wrapText="1"/>
    </xf>
    <xf numFmtId="177" fontId="1" fillId="0" borderId="82" xfId="0" applyNumberFormat="1" applyFont="1" applyBorder="1" applyAlignment="1">
      <alignment horizontal="right" vertical="center" wrapText="1"/>
    </xf>
    <xf numFmtId="0" fontId="123" fillId="34" borderId="81" xfId="0" applyFont="1" applyFill="1" applyBorder="1" applyAlignment="1">
      <alignment horizontal="center" vertical="center" wrapText="1"/>
    </xf>
    <xf numFmtId="0" fontId="97" fillId="34" borderId="79" xfId="0" applyFont="1" applyFill="1" applyBorder="1" applyAlignment="1">
      <alignment horizontal="center"/>
    </xf>
    <xf numFmtId="0" fontId="13" fillId="34" borderId="80" xfId="0" applyFont="1" applyFill="1" applyBorder="1" applyAlignment="1">
      <alignment horizontal="center"/>
    </xf>
    <xf numFmtId="0" fontId="4" fillId="0" borderId="98" xfId="0" applyFont="1" applyBorder="1" applyAlignment="1">
      <alignment horizontal="right" vertical="center" wrapText="1"/>
    </xf>
    <xf numFmtId="0" fontId="4" fillId="0" borderId="81" xfId="0" applyFont="1" applyBorder="1" applyAlignment="1">
      <alignment horizontal="right" vertical="center" wrapText="1"/>
    </xf>
    <xf numFmtId="0" fontId="7" fillId="29" borderId="99" xfId="0" applyFont="1" applyFill="1" applyBorder="1" applyAlignment="1">
      <alignment horizontal="right" vertical="center" wrapText="1"/>
    </xf>
    <xf numFmtId="0" fontId="7" fillId="29" borderId="83" xfId="0" applyFont="1" applyFill="1" applyBorder="1" applyAlignment="1">
      <alignment horizontal="right" vertical="center" wrapText="1"/>
    </xf>
    <xf numFmtId="0" fontId="4" fillId="28" borderId="98" xfId="0" applyFont="1" applyFill="1" applyBorder="1" applyAlignment="1">
      <alignment horizontal="right" vertical="center" wrapText="1"/>
    </xf>
    <xf numFmtId="0" fontId="4" fillId="28" borderId="81" xfId="0" applyFont="1" applyFill="1" applyBorder="1" applyAlignment="1">
      <alignment horizontal="right" vertical="center" wrapText="1"/>
    </xf>
    <xf numFmtId="0" fontId="13" fillId="33" borderId="99" xfId="0" applyFont="1" applyFill="1" applyBorder="1" applyAlignment="1">
      <alignment horizontal="center" vertical="center" wrapText="1"/>
    </xf>
    <xf numFmtId="0" fontId="13" fillId="33" borderId="82" xfId="0" applyFont="1" applyFill="1" applyBorder="1" applyAlignment="1">
      <alignment horizontal="center" vertical="center" wrapText="1"/>
    </xf>
    <xf numFmtId="3" fontId="4" fillId="0" borderId="25" xfId="2" applyNumberFormat="1" applyFont="1" applyBorder="1" applyAlignment="1">
      <alignment horizontal="right" vertical="center"/>
    </xf>
    <xf numFmtId="3" fontId="4" fillId="0" borderId="81" xfId="2" applyNumberFormat="1" applyFont="1" applyBorder="1" applyAlignment="1">
      <alignment horizontal="right" vertical="center"/>
    </xf>
    <xf numFmtId="3" fontId="33" fillId="28" borderId="0" xfId="0" applyNumberFormat="1" applyFont="1" applyFill="1" applyAlignment="1">
      <alignment horizontal="left"/>
    </xf>
    <xf numFmtId="3" fontId="125" fillId="0" borderId="81" xfId="0" applyNumberFormat="1" applyFont="1" applyBorder="1" applyAlignment="1">
      <alignment vertical="center"/>
    </xf>
    <xf numFmtId="0" fontId="145" fillId="0" borderId="0" xfId="0" applyFont="1" applyAlignment="1">
      <alignment horizontal="left" vertical="top"/>
    </xf>
    <xf numFmtId="0" fontId="145" fillId="0" borderId="0" xfId="0" applyFont="1" applyAlignment="1">
      <alignment vertical="top"/>
    </xf>
    <xf numFmtId="0" fontId="139" fillId="0" borderId="0" xfId="0" applyFont="1"/>
    <xf numFmtId="3" fontId="146" fillId="28" borderId="0" xfId="0" applyNumberFormat="1" applyFont="1" applyFill="1" applyAlignment="1">
      <alignment horizontal="right" vertical="center"/>
    </xf>
    <xf numFmtId="0" fontId="147" fillId="0" borderId="0" xfId="0" applyFont="1" applyAlignment="1">
      <alignment vertical="center"/>
    </xf>
    <xf numFmtId="3" fontId="146" fillId="29" borderId="99" xfId="0" applyNumberFormat="1" applyFont="1" applyFill="1" applyBorder="1" applyAlignment="1">
      <alignment horizontal="right" vertical="center"/>
    </xf>
    <xf numFmtId="6" fontId="1" fillId="0" borderId="25" xfId="0" applyNumberFormat="1" applyFont="1" applyBorder="1" applyAlignment="1">
      <alignment horizontal="right"/>
    </xf>
    <xf numFmtId="6" fontId="3" fillId="43" borderId="25" xfId="0" applyNumberFormat="1" applyFont="1" applyFill="1" applyBorder="1" applyAlignment="1">
      <alignment horizontal="right"/>
    </xf>
    <xf numFmtId="0" fontId="148" fillId="28" borderId="0" xfId="0" applyFont="1" applyFill="1" applyAlignment="1">
      <alignment horizontal="left"/>
    </xf>
    <xf numFmtId="9" fontId="148" fillId="28" borderId="0" xfId="227" applyFont="1" applyFill="1" applyAlignment="1">
      <alignment horizontal="left"/>
    </xf>
    <xf numFmtId="0" fontId="149" fillId="0" borderId="0" xfId="0" applyFont="1" applyAlignment="1">
      <alignment horizontal="left" vertical="center"/>
    </xf>
    <xf numFmtId="0" fontId="107" fillId="0" borderId="0" xfId="0" applyFont="1" applyAlignment="1">
      <alignment horizontal="left" vertical="center"/>
    </xf>
    <xf numFmtId="177" fontId="28" fillId="43" borderId="25" xfId="0" applyNumberFormat="1" applyFont="1" applyFill="1" applyBorder="1" applyAlignment="1">
      <alignment vertical="center" wrapText="1"/>
    </xf>
    <xf numFmtId="3" fontId="6" fillId="0" borderId="98" xfId="2" applyNumberFormat="1" applyFont="1" applyBorder="1" applyAlignment="1">
      <alignment horizontal="right" vertical="center"/>
    </xf>
    <xf numFmtId="3" fontId="122" fillId="0" borderId="25" xfId="2" applyNumberFormat="1" applyFont="1" applyBorder="1" applyAlignment="1">
      <alignment horizontal="right" vertical="center"/>
    </xf>
    <xf numFmtId="3" fontId="6" fillId="0" borderId="25" xfId="2" applyNumberFormat="1" applyFont="1" applyBorder="1" applyAlignment="1">
      <alignment horizontal="right" vertical="center"/>
    </xf>
    <xf numFmtId="0" fontId="4" fillId="0" borderId="82" xfId="0" applyFont="1" applyBorder="1" applyAlignment="1">
      <alignment horizontal="right" vertical="center" wrapText="1"/>
    </xf>
    <xf numFmtId="9" fontId="4" fillId="0" borderId="82" xfId="0" applyNumberFormat="1" applyFont="1" applyBorder="1" applyAlignment="1">
      <alignment horizontal="right" vertical="center" wrapText="1"/>
    </xf>
    <xf numFmtId="49" fontId="122" fillId="0" borderId="25" xfId="0" applyNumberFormat="1" applyFont="1" applyBorder="1" applyAlignment="1">
      <alignment horizontal="right" vertical="center" wrapText="1"/>
    </xf>
    <xf numFmtId="3" fontId="0" fillId="0" borderId="0" xfId="0" applyNumberFormat="1" applyAlignment="1">
      <alignment horizontal="right"/>
    </xf>
    <xf numFmtId="3" fontId="125" fillId="28" borderId="111" xfId="0" applyNumberFormat="1" applyFont="1" applyFill="1" applyBorder="1" applyAlignment="1">
      <alignment vertical="center"/>
    </xf>
    <xf numFmtId="3" fontId="28" fillId="0" borderId="98" xfId="0" applyNumberFormat="1" applyFont="1" applyBorder="1" applyAlignment="1">
      <alignment horizontal="right" vertical="center"/>
    </xf>
    <xf numFmtId="3" fontId="150" fillId="0" borderId="98" xfId="0" applyNumberFormat="1" applyFont="1" applyBorder="1" applyAlignment="1">
      <alignment horizontal="right" vertical="center"/>
    </xf>
    <xf numFmtId="3" fontId="4" fillId="28" borderId="97" xfId="0" applyNumberFormat="1" applyFont="1" applyFill="1" applyBorder="1" applyAlignment="1">
      <alignment vertical="center"/>
    </xf>
    <xf numFmtId="0" fontId="4" fillId="0" borderId="97" xfId="0" applyFont="1" applyBorder="1" applyAlignment="1">
      <alignment vertical="center"/>
    </xf>
    <xf numFmtId="3" fontId="4" fillId="0" borderId="97" xfId="0" applyNumberFormat="1" applyFont="1" applyBorder="1" applyAlignment="1">
      <alignment vertical="center"/>
    </xf>
    <xf numFmtId="0" fontId="97" fillId="34" borderId="98" xfId="0" applyFont="1" applyFill="1" applyBorder="1" applyAlignment="1">
      <alignment horizontal="center" vertical="center"/>
    </xf>
    <xf numFmtId="0" fontId="123" fillId="34" borderId="98" xfId="0" applyFont="1" applyFill="1" applyBorder="1" applyAlignment="1">
      <alignment horizontal="center" vertical="center" wrapText="1"/>
    </xf>
    <xf numFmtId="0" fontId="146" fillId="29" borderId="112" xfId="0" applyFont="1" applyFill="1" applyBorder="1" applyAlignment="1">
      <alignment horizontal="left" vertical="center" wrapText="1"/>
    </xf>
    <xf numFmtId="0" fontId="146" fillId="41" borderId="109" xfId="0" applyFont="1" applyFill="1" applyBorder="1" applyAlignment="1">
      <alignment horizontal="right" vertical="center" wrapText="1"/>
    </xf>
    <xf numFmtId="0" fontId="146" fillId="41" borderId="88" xfId="0" applyFont="1" applyFill="1" applyBorder="1" applyAlignment="1">
      <alignment horizontal="right" vertical="center" wrapText="1"/>
    </xf>
    <xf numFmtId="9" fontId="6" fillId="0" borderId="82" xfId="0" applyNumberFormat="1" applyFont="1" applyBorder="1" applyAlignment="1">
      <alignment vertical="center"/>
    </xf>
    <xf numFmtId="164" fontId="6" fillId="0" borderId="25" xfId="2" applyNumberFormat="1" applyFont="1" applyFill="1" applyBorder="1" applyAlignment="1">
      <alignment horizontal="left" vertical="center" wrapText="1"/>
    </xf>
    <xf numFmtId="164" fontId="122" fillId="0" borderId="25" xfId="2" applyNumberFormat="1" applyFont="1" applyFill="1" applyBorder="1" applyAlignment="1">
      <alignment horizontal="left" vertical="center" wrapText="1"/>
    </xf>
    <xf numFmtId="164" fontId="150" fillId="29" borderId="25" xfId="2" applyNumberFormat="1" applyFont="1" applyFill="1" applyBorder="1" applyAlignment="1">
      <alignment horizontal="left" vertical="center" wrapText="1"/>
    </xf>
    <xf numFmtId="164" fontId="6" fillId="42" borderId="25" xfId="2" applyNumberFormat="1" applyFont="1" applyFill="1" applyBorder="1" applyAlignment="1">
      <alignment horizontal="left" vertical="center" wrapText="1"/>
    </xf>
    <xf numFmtId="164" fontId="28" fillId="32" borderId="25" xfId="2" applyNumberFormat="1" applyFont="1" applyFill="1" applyBorder="1" applyAlignment="1">
      <alignment horizontal="right" vertical="center" wrapText="1"/>
    </xf>
    <xf numFmtId="0" fontId="152" fillId="0" borderId="0" xfId="0" applyFont="1"/>
    <xf numFmtId="177" fontId="4" fillId="0" borderId="82" xfId="0" applyNumberFormat="1" applyFont="1" applyBorder="1" applyAlignment="1">
      <alignment horizontal="right" vertical="center" wrapText="1"/>
    </xf>
    <xf numFmtId="0" fontId="78" fillId="0" borderId="30" xfId="1" applyFont="1" applyBorder="1"/>
    <xf numFmtId="0" fontId="6" fillId="28" borderId="25" xfId="0" applyFont="1" applyFill="1" applyBorder="1" applyAlignment="1">
      <alignment horizontal="right" vertical="center" wrapText="1"/>
    </xf>
    <xf numFmtId="0" fontId="1" fillId="28" borderId="25" xfId="0" applyFont="1" applyFill="1" applyBorder="1" applyAlignment="1">
      <alignment horizontal="right" vertical="center"/>
    </xf>
    <xf numFmtId="0" fontId="153" fillId="0" borderId="30" xfId="1" applyFont="1" applyBorder="1" applyAlignment="1">
      <alignment horizontal="left"/>
    </xf>
    <xf numFmtId="0" fontId="150" fillId="43" borderId="25" xfId="0" applyFont="1" applyFill="1" applyBorder="1" applyAlignment="1">
      <alignment vertical="center" wrapText="1"/>
    </xf>
    <xf numFmtId="0" fontId="154" fillId="0" borderId="25" xfId="0" applyFont="1" applyBorder="1" applyAlignment="1">
      <alignment horizontal="left" vertical="center" wrapText="1"/>
    </xf>
    <xf numFmtId="0" fontId="139" fillId="0" borderId="25" xfId="0" applyFont="1" applyBorder="1" applyAlignment="1">
      <alignment horizontal="left" vertical="center" wrapText="1"/>
    </xf>
    <xf numFmtId="0" fontId="139" fillId="0" borderId="25" xfId="0" applyFont="1" applyBorder="1" applyAlignment="1">
      <alignment horizontal="left" wrapText="1"/>
    </xf>
    <xf numFmtId="0" fontId="125" fillId="0" borderId="111" xfId="0" applyFont="1" applyBorder="1" applyAlignment="1">
      <alignment horizontal="left" vertical="center" wrapText="1"/>
    </xf>
    <xf numFmtId="0" fontId="146" fillId="0" borderId="108" xfId="0" applyFont="1" applyBorder="1" applyAlignment="1">
      <alignment horizontal="right" vertical="center" wrapText="1"/>
    </xf>
    <xf numFmtId="0" fontId="146" fillId="0" borderId="86" xfId="0" applyFont="1" applyBorder="1" applyAlignment="1">
      <alignment horizontal="right" vertical="center" wrapText="1"/>
    </xf>
    <xf numFmtId="0" fontId="61" fillId="36" borderId="65" xfId="0" applyFont="1" applyFill="1" applyBorder="1" applyAlignment="1">
      <alignment horizontal="center"/>
    </xf>
    <xf numFmtId="0" fontId="61" fillId="36" borderId="77" xfId="0" applyFont="1" applyFill="1" applyBorder="1" applyAlignment="1">
      <alignment horizontal="center"/>
    </xf>
    <xf numFmtId="0" fontId="61" fillId="36" borderId="77" xfId="0" applyFont="1" applyFill="1" applyBorder="1" applyAlignment="1">
      <alignment horizontal="center" wrapText="1"/>
    </xf>
    <xf numFmtId="0" fontId="6" fillId="0" borderId="62" xfId="0" applyFont="1" applyBorder="1"/>
    <xf numFmtId="3" fontId="4" fillId="0" borderId="77" xfId="0" applyNumberFormat="1" applyFont="1" applyBorder="1"/>
    <xf numFmtId="0" fontId="4" fillId="0" borderId="77" xfId="0" applyFont="1" applyBorder="1"/>
    <xf numFmtId="9" fontId="4" fillId="0" borderId="77" xfId="0" applyNumberFormat="1" applyFont="1" applyBorder="1"/>
    <xf numFmtId="0" fontId="6" fillId="0" borderId="62" xfId="0" applyFont="1" applyBorder="1" applyAlignment="1">
      <alignment wrapText="1"/>
    </xf>
    <xf numFmtId="0" fontId="34" fillId="37" borderId="45" xfId="0" applyFont="1" applyFill="1" applyBorder="1" applyAlignment="1">
      <alignment horizontal="left" vertical="center" indent="1"/>
    </xf>
    <xf numFmtId="0" fontId="34" fillId="37" borderId="14" xfId="0" applyFont="1" applyFill="1" applyBorder="1" applyAlignment="1">
      <alignment horizontal="left" vertical="center" indent="1"/>
    </xf>
    <xf numFmtId="0" fontId="98" fillId="0" borderId="42" xfId="0" applyFont="1" applyBorder="1" applyAlignment="1">
      <alignment horizontal="left"/>
    </xf>
    <xf numFmtId="0" fontId="38" fillId="37" borderId="12" xfId="0" applyFont="1" applyFill="1" applyBorder="1" applyAlignment="1">
      <alignment horizontal="left" vertical="center" wrapText="1" indent="1"/>
    </xf>
    <xf numFmtId="0" fontId="38" fillId="37" borderId="13" xfId="0" applyFont="1" applyFill="1" applyBorder="1" applyAlignment="1">
      <alignment horizontal="left" vertical="center" wrapText="1" indent="1"/>
    </xf>
    <xf numFmtId="0" fontId="47" fillId="0" borderId="11" xfId="0" applyFont="1" applyBorder="1"/>
    <xf numFmtId="0" fontId="38" fillId="37" borderId="45" xfId="0" applyFont="1" applyFill="1" applyBorder="1" applyAlignment="1">
      <alignment horizontal="left" vertical="center" wrapText="1" indent="1"/>
    </xf>
    <xf numFmtId="0" fontId="38" fillId="37" borderId="14" xfId="0" applyFont="1" applyFill="1" applyBorder="1" applyAlignment="1">
      <alignment horizontal="left" vertical="center" wrapText="1" indent="1"/>
    </xf>
    <xf numFmtId="0" fontId="15" fillId="0" borderId="0" xfId="0" applyFont="1" applyAlignment="1">
      <alignment horizontal="left"/>
    </xf>
    <xf numFmtId="0" fontId="38" fillId="37" borderId="68" xfId="0" applyFont="1" applyFill="1" applyBorder="1" applyAlignment="1">
      <alignment horizontal="left" vertical="center" wrapText="1" indent="1"/>
    </xf>
    <xf numFmtId="0" fontId="38" fillId="37" borderId="44" xfId="0" applyFont="1" applyFill="1" applyBorder="1" applyAlignment="1">
      <alignment horizontal="left" vertical="center" wrapText="1" indent="1"/>
    </xf>
    <xf numFmtId="0" fontId="6" fillId="0" borderId="0" xfId="0" applyFont="1"/>
    <xf numFmtId="0" fontId="38" fillId="0" borderId="0" xfId="0" applyFont="1"/>
    <xf numFmtId="0" fontId="65" fillId="28" borderId="0" xfId="0" applyFont="1" applyFill="1" applyAlignment="1">
      <alignment horizontal="left" vertical="center" wrapText="1"/>
    </xf>
    <xf numFmtId="0" fontId="34" fillId="0" borderId="0" xfId="0" applyFont="1"/>
    <xf numFmtId="0" fontId="114" fillId="34" borderId="0" xfId="1" applyFont="1" applyFill="1" applyBorder="1" applyAlignment="1">
      <alignment horizontal="left" vertical="center"/>
    </xf>
    <xf numFmtId="0" fontId="114" fillId="34" borderId="0" xfId="1" applyFont="1" applyFill="1" applyAlignment="1">
      <alignment horizontal="left" vertical="center"/>
    </xf>
    <xf numFmtId="0" fontId="41" fillId="30" borderId="0" xfId="0" applyFont="1" applyFill="1" applyAlignment="1">
      <alignment horizontal="left" vertical="center" wrapText="1"/>
    </xf>
    <xf numFmtId="0" fontId="43" fillId="0" borderId="0" xfId="0" applyFont="1" applyAlignment="1">
      <alignment horizontal="left" vertical="top" wrapText="1"/>
    </xf>
    <xf numFmtId="0" fontId="6" fillId="0" borderId="3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2" xfId="0" applyFont="1" applyBorder="1" applyAlignment="1">
      <alignment horizontal="center" vertical="center" wrapText="1"/>
    </xf>
    <xf numFmtId="0" fontId="28" fillId="0" borderId="0" xfId="0" applyFont="1" applyAlignment="1">
      <alignment horizontal="left" vertical="center"/>
    </xf>
    <xf numFmtId="0" fontId="28" fillId="30" borderId="0" xfId="0" applyFont="1" applyFill="1" applyAlignment="1">
      <alignment horizontal="left"/>
    </xf>
    <xf numFmtId="0" fontId="28" fillId="0" borderId="0" xfId="0" applyFont="1" applyAlignment="1">
      <alignment horizontal="left" wrapText="1"/>
    </xf>
    <xf numFmtId="0" fontId="50" fillId="0" borderId="0" xfId="0" applyFont="1" applyAlignment="1">
      <alignment horizontal="left" vertical="center" wrapText="1"/>
    </xf>
    <xf numFmtId="0" fontId="41" fillId="0" borderId="0" xfId="0" applyFont="1" applyAlignment="1">
      <alignment horizontal="left" vertical="center" wrapText="1"/>
    </xf>
    <xf numFmtId="0" fontId="63" fillId="0" borderId="0" xfId="0" applyFont="1" applyAlignment="1">
      <alignment horizontal="left"/>
    </xf>
    <xf numFmtId="0" fontId="28" fillId="0" borderId="0" xfId="0" applyFont="1" applyAlignment="1">
      <alignment horizontal="left"/>
    </xf>
    <xf numFmtId="0" fontId="27" fillId="0" borderId="0" xfId="0" applyFont="1" applyAlignment="1">
      <alignment horizontal="left"/>
    </xf>
    <xf numFmtId="0" fontId="98" fillId="0" borderId="22" xfId="0" applyFont="1" applyBorder="1" applyAlignment="1">
      <alignment horizontal="left"/>
    </xf>
    <xf numFmtId="0" fontId="93" fillId="30" borderId="0" xfId="0" applyFont="1" applyFill="1" applyAlignment="1">
      <alignment horizontal="left" vertical="center" wrapText="1"/>
    </xf>
    <xf numFmtId="0" fontId="43" fillId="0" borderId="68" xfId="0" applyFont="1" applyBorder="1" applyAlignment="1">
      <alignment horizontal="left" vertical="top" wrapText="1"/>
    </xf>
    <xf numFmtId="0" fontId="7" fillId="41" borderId="63" xfId="0" applyFont="1" applyFill="1" applyBorder="1" applyAlignment="1">
      <alignment horizontal="left" vertical="center" wrapText="1"/>
    </xf>
    <xf numFmtId="0" fontId="7" fillId="41" borderId="64" xfId="0" applyFont="1" applyFill="1" applyBorder="1" applyAlignment="1">
      <alignment horizontal="left" vertical="center" wrapText="1"/>
    </xf>
    <xf numFmtId="0" fontId="43" fillId="30" borderId="69" xfId="0" applyFont="1" applyFill="1" applyBorder="1" applyAlignment="1">
      <alignment horizontal="left" vertical="center" wrapText="1"/>
    </xf>
    <xf numFmtId="0" fontId="43" fillId="30" borderId="67" xfId="0" applyFont="1" applyFill="1" applyBorder="1" applyAlignment="1">
      <alignment horizontal="left" vertical="center" wrapText="1"/>
    </xf>
    <xf numFmtId="0" fontId="43" fillId="30" borderId="68" xfId="0" applyFont="1" applyFill="1" applyBorder="1" applyAlignment="1">
      <alignment horizontal="left" vertical="center" wrapText="1"/>
    </xf>
    <xf numFmtId="0" fontId="43" fillId="30" borderId="0" xfId="0" applyFont="1" applyFill="1" applyAlignment="1">
      <alignment horizontal="left" vertical="center" wrapText="1"/>
    </xf>
    <xf numFmtId="0" fontId="43" fillId="0" borderId="0" xfId="0" applyFont="1" applyAlignment="1">
      <alignment horizontal="left" vertical="center" wrapText="1"/>
    </xf>
    <xf numFmtId="0" fontId="107" fillId="0" borderId="66" xfId="0" applyFont="1" applyBorder="1" applyAlignment="1">
      <alignment horizontal="left" vertical="center"/>
    </xf>
    <xf numFmtId="0" fontId="7" fillId="41" borderId="63" xfId="0" applyFont="1" applyFill="1" applyBorder="1" applyAlignment="1">
      <alignment horizontal="left" wrapText="1"/>
    </xf>
    <xf numFmtId="0" fontId="7" fillId="41" borderId="64" xfId="0" applyFont="1" applyFill="1" applyBorder="1" applyAlignment="1">
      <alignment horizontal="left" wrapText="1"/>
    </xf>
    <xf numFmtId="0" fontId="7" fillId="41" borderId="65" xfId="0" applyFont="1" applyFill="1" applyBorder="1" applyAlignment="1">
      <alignment horizontal="left" vertical="center" wrapText="1"/>
    </xf>
    <xf numFmtId="0" fontId="7" fillId="41" borderId="63" xfId="0" applyFont="1" applyFill="1" applyBorder="1" applyAlignment="1">
      <alignment horizontal="left"/>
    </xf>
    <xf numFmtId="0" fontId="7" fillId="41" borderId="64" xfId="0" applyFont="1" applyFill="1" applyBorder="1" applyAlignment="1">
      <alignment horizontal="left"/>
    </xf>
    <xf numFmtId="0" fontId="43" fillId="0" borderId="67" xfId="0" applyFont="1" applyBorder="1" applyAlignment="1">
      <alignment horizontal="left" vertical="center" wrapText="1"/>
    </xf>
    <xf numFmtId="0" fontId="61" fillId="36" borderId="61" xfId="0" applyFont="1" applyFill="1" applyBorder="1" applyAlignment="1">
      <alignment horizontal="left" vertical="center" wrapText="1"/>
    </xf>
    <xf numFmtId="0" fontId="61" fillId="36" borderId="62" xfId="0" applyFont="1" applyFill="1" applyBorder="1" applyAlignment="1">
      <alignment horizontal="left" vertical="center" wrapText="1"/>
    </xf>
    <xf numFmtId="0" fontId="61" fillId="36" borderId="61" xfId="0" applyFont="1" applyFill="1" applyBorder="1" applyAlignment="1">
      <alignment horizontal="center" vertical="center" wrapText="1"/>
    </xf>
    <xf numFmtId="0" fontId="61" fillId="36" borderId="62" xfId="0" applyFont="1" applyFill="1" applyBorder="1" applyAlignment="1">
      <alignment horizontal="center" vertical="center" wrapText="1"/>
    </xf>
    <xf numFmtId="0" fontId="61" fillId="36" borderId="63" xfId="0" applyFont="1" applyFill="1" applyBorder="1" applyAlignment="1">
      <alignment horizontal="center" vertical="center" wrapText="1"/>
    </xf>
    <xf numFmtId="0" fontId="61" fillId="36" borderId="64" xfId="0" applyFont="1" applyFill="1" applyBorder="1" applyAlignment="1">
      <alignment horizontal="center" vertical="center" wrapText="1"/>
    </xf>
    <xf numFmtId="0" fontId="61" fillId="36" borderId="65" xfId="0" applyFont="1" applyFill="1" applyBorder="1" applyAlignment="1">
      <alignment horizontal="center" vertical="center" wrapText="1"/>
    </xf>
    <xf numFmtId="0" fontId="3" fillId="29" borderId="29" xfId="0" applyFont="1" applyFill="1" applyBorder="1" applyAlignment="1">
      <alignment horizontal="left"/>
    </xf>
    <xf numFmtId="0" fontId="3" fillId="29" borderId="30" xfId="0" applyFont="1" applyFill="1" applyBorder="1" applyAlignment="1">
      <alignment horizontal="left"/>
    </xf>
    <xf numFmtId="0" fontId="3" fillId="29" borderId="27" xfId="0" applyFont="1" applyFill="1" applyBorder="1" applyAlignment="1">
      <alignment horizontal="left"/>
    </xf>
    <xf numFmtId="0" fontId="3" fillId="29" borderId="29" xfId="229" applyFont="1" applyFill="1" applyBorder="1" applyAlignment="1">
      <alignment horizontal="left" wrapText="1"/>
    </xf>
    <xf numFmtId="0" fontId="3" fillId="29" borderId="30" xfId="229" applyFont="1" applyFill="1" applyBorder="1" applyAlignment="1">
      <alignment horizontal="left" wrapText="1"/>
    </xf>
    <xf numFmtId="0" fontId="3" fillId="29" borderId="27" xfId="229" applyFont="1" applyFill="1" applyBorder="1" applyAlignment="1">
      <alignment horizontal="left" wrapText="1"/>
    </xf>
    <xf numFmtId="0" fontId="3" fillId="29" borderId="29" xfId="229" applyFont="1" applyFill="1" applyBorder="1" applyAlignment="1">
      <alignment horizontal="left" vertical="center" wrapText="1"/>
    </xf>
    <xf numFmtId="0" fontId="3" fillId="29" borderId="30" xfId="229" applyFont="1" applyFill="1" applyBorder="1" applyAlignment="1">
      <alignment horizontal="left" vertical="center" wrapText="1"/>
    </xf>
    <xf numFmtId="0" fontId="3" fillId="29" borderId="27" xfId="229" applyFont="1" applyFill="1" applyBorder="1" applyAlignment="1">
      <alignment horizontal="left" vertical="center" wrapText="1"/>
    </xf>
    <xf numFmtId="0" fontId="33" fillId="0" borderId="68" xfId="0" applyFont="1" applyBorder="1" applyAlignment="1">
      <alignment horizontal="left" vertical="top" wrapText="1"/>
    </xf>
    <xf numFmtId="0" fontId="33" fillId="0" borderId="0" xfId="0" applyFont="1" applyAlignment="1">
      <alignment horizontal="left" vertical="top" wrapText="1"/>
    </xf>
    <xf numFmtId="0" fontId="33" fillId="0" borderId="0" xfId="0" applyFont="1" applyAlignment="1">
      <alignment horizontal="left" vertical="center" wrapText="1"/>
    </xf>
    <xf numFmtId="0" fontId="3" fillId="29" borderId="25" xfId="0" applyFont="1" applyFill="1" applyBorder="1" applyAlignment="1">
      <alignment horizontal="left" vertical="center" wrapText="1"/>
    </xf>
    <xf numFmtId="0" fontId="33" fillId="28" borderId="68" xfId="229" applyFont="1" applyFill="1" applyBorder="1" applyAlignment="1">
      <alignment horizontal="left" vertical="center" wrapText="1"/>
    </xf>
    <xf numFmtId="0" fontId="33" fillId="28" borderId="0" xfId="229" applyFont="1" applyFill="1" applyBorder="1" applyAlignment="1">
      <alignment horizontal="left" vertical="center" wrapText="1"/>
    </xf>
    <xf numFmtId="0" fontId="46" fillId="0" borderId="0" xfId="0" applyFont="1" applyAlignment="1">
      <alignment horizontal="left" vertical="center"/>
    </xf>
    <xf numFmtId="0" fontId="13" fillId="34" borderId="33" xfId="0" applyFont="1" applyFill="1" applyBorder="1" applyAlignment="1">
      <alignment horizontal="left" vertical="center" wrapText="1"/>
    </xf>
    <xf numFmtId="0" fontId="13" fillId="34" borderId="32" xfId="0" applyFont="1" applyFill="1" applyBorder="1" applyAlignment="1">
      <alignment horizontal="left" vertical="center" wrapText="1"/>
    </xf>
    <xf numFmtId="0" fontId="13" fillId="34" borderId="33"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27" xfId="0" applyFont="1" applyFill="1" applyBorder="1" applyAlignment="1">
      <alignment horizontal="center" vertical="center" wrapText="1"/>
    </xf>
    <xf numFmtId="0" fontId="46" fillId="0" borderId="31" xfId="0" applyFont="1" applyBorder="1" applyAlignment="1">
      <alignment horizontal="left" vertical="center"/>
    </xf>
    <xf numFmtId="0" fontId="35" fillId="0" borderId="0" xfId="0" applyFont="1" applyAlignment="1">
      <alignment horizontal="left"/>
    </xf>
    <xf numFmtId="0" fontId="98" fillId="0" borderId="23" xfId="0" applyFont="1" applyBorder="1" applyAlignment="1">
      <alignment horizontal="left"/>
    </xf>
    <xf numFmtId="0" fontId="46" fillId="0" borderId="0" xfId="0" applyFont="1" applyAlignment="1">
      <alignment horizontal="left"/>
    </xf>
    <xf numFmtId="0" fontId="33" fillId="0" borderId="0" xfId="0" applyFont="1" applyAlignment="1">
      <alignment horizontal="left" vertical="center"/>
    </xf>
    <xf numFmtId="0" fontId="53" fillId="29" borderId="29" xfId="0" applyFont="1" applyFill="1" applyBorder="1" applyAlignment="1">
      <alignment horizontal="right" vertical="center" wrapText="1"/>
    </xf>
    <xf numFmtId="0" fontId="53" fillId="29" borderId="27" xfId="0" applyFont="1" applyFill="1" applyBorder="1" applyAlignment="1">
      <alignment horizontal="right" vertical="center" wrapText="1"/>
    </xf>
    <xf numFmtId="0" fontId="41" fillId="0" borderId="0" xfId="0" applyFont="1" applyAlignment="1">
      <alignment horizontal="left" vertical="center"/>
    </xf>
    <xf numFmtId="0" fontId="6" fillId="0" borderId="25" xfId="0" applyFont="1" applyBorder="1" applyAlignment="1">
      <alignment horizontal="center" vertical="center" wrapText="1"/>
    </xf>
    <xf numFmtId="0" fontId="3" fillId="0" borderId="0" xfId="0" applyFont="1" applyAlignment="1">
      <alignment horizontal="left"/>
    </xf>
    <xf numFmtId="0" fontId="13" fillId="34" borderId="25" xfId="0" applyFont="1" applyFill="1" applyBorder="1" applyAlignment="1">
      <alignment horizontal="center"/>
    </xf>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104" fillId="0" borderId="0" xfId="0" applyFont="1" applyAlignment="1">
      <alignment horizontal="left" vertical="center"/>
    </xf>
    <xf numFmtId="0" fontId="147"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6" fillId="0" borderId="0" xfId="0" applyFont="1" applyAlignment="1">
      <alignment horizontal="left" vertical="center"/>
    </xf>
    <xf numFmtId="0" fontId="52" fillId="0" borderId="25" xfId="0" applyFont="1" applyBorder="1" applyAlignment="1">
      <alignment horizontal="center" vertical="center"/>
    </xf>
    <xf numFmtId="0" fontId="46" fillId="28" borderId="0" xfId="0" applyFont="1" applyFill="1" applyAlignment="1">
      <alignment horizontal="left"/>
    </xf>
    <xf numFmtId="0" fontId="0" fillId="0" borderId="0" xfId="0"/>
    <xf numFmtId="0" fontId="64" fillId="0" borderId="22" xfId="0" applyFont="1" applyBorder="1"/>
    <xf numFmtId="0" fontId="147" fillId="0" borderId="55" xfId="0" applyFont="1" applyBorder="1" applyAlignment="1">
      <alignment horizontal="left" vertical="center" wrapText="1"/>
    </xf>
    <xf numFmtId="0" fontId="43" fillId="0" borderId="0" xfId="0" applyFont="1" applyAlignment="1">
      <alignment vertical="center"/>
    </xf>
    <xf numFmtId="0" fontId="107" fillId="0" borderId="0" xfId="0" applyFont="1" applyAlignment="1">
      <alignment horizontal="left" vertical="center"/>
    </xf>
    <xf numFmtId="0" fontId="61" fillId="36" borderId="61" xfId="0" applyFont="1" applyFill="1" applyBorder="1" applyAlignment="1">
      <alignment horizontal="center" vertical="center"/>
    </xf>
    <xf numFmtId="0" fontId="61" fillId="36" borderId="75" xfId="0" applyFont="1" applyFill="1" applyBorder="1" applyAlignment="1">
      <alignment horizontal="center" vertical="center"/>
    </xf>
    <xf numFmtId="0" fontId="61" fillId="36" borderId="62" xfId="0" applyFont="1" applyFill="1" applyBorder="1" applyAlignment="1">
      <alignment horizontal="center" vertical="center"/>
    </xf>
    <xf numFmtId="0" fontId="61" fillId="36" borderId="75" xfId="0" applyFont="1" applyFill="1" applyBorder="1" applyAlignment="1">
      <alignment horizontal="center" vertical="center" wrapText="1"/>
    </xf>
    <xf numFmtId="0" fontId="61" fillId="36" borderId="73" xfId="0" applyFont="1" applyFill="1" applyBorder="1" applyAlignment="1">
      <alignment horizontal="center" vertical="center"/>
    </xf>
    <xf numFmtId="0" fontId="61" fillId="36" borderId="67" xfId="0" applyFont="1" applyFill="1" applyBorder="1" applyAlignment="1">
      <alignment horizontal="center" vertical="center"/>
    </xf>
    <xf numFmtId="0" fontId="61" fillId="36" borderId="76" xfId="0" applyFont="1" applyFill="1" applyBorder="1" applyAlignment="1">
      <alignment horizontal="center" vertical="center"/>
    </xf>
    <xf numFmtId="0" fontId="61" fillId="36" borderId="74" xfId="0" applyFont="1" applyFill="1" applyBorder="1" applyAlignment="1">
      <alignment horizontal="center" vertical="center"/>
    </xf>
    <xf numFmtId="0" fontId="61" fillId="36" borderId="66" xfId="0" applyFont="1" applyFill="1" applyBorder="1" applyAlignment="1">
      <alignment horizontal="center" vertical="center"/>
    </xf>
    <xf numFmtId="0" fontId="61" fillId="36" borderId="77" xfId="0" applyFont="1" applyFill="1" applyBorder="1" applyAlignment="1">
      <alignment horizontal="center" vertical="center"/>
    </xf>
    <xf numFmtId="0" fontId="61" fillId="36" borderId="63" xfId="0" applyFont="1" applyFill="1" applyBorder="1" applyAlignment="1">
      <alignment horizontal="center"/>
    </xf>
    <xf numFmtId="0" fontId="61" fillId="36" borderId="64" xfId="0" applyFont="1" applyFill="1" applyBorder="1" applyAlignment="1">
      <alignment horizontal="center"/>
    </xf>
    <xf numFmtId="0" fontId="61" fillId="36" borderId="65" xfId="0" applyFont="1" applyFill="1" applyBorder="1" applyAlignment="1">
      <alignment horizontal="center"/>
    </xf>
    <xf numFmtId="0" fontId="41" fillId="0" borderId="0" xfId="0" applyFont="1" applyAlignment="1">
      <alignment horizontal="left" wrapText="1"/>
    </xf>
    <xf numFmtId="0" fontId="123" fillId="34" borderId="29" xfId="0" applyFont="1" applyFill="1" applyBorder="1" applyAlignment="1">
      <alignment horizontal="center"/>
    </xf>
    <xf numFmtId="0" fontId="123" fillId="34" borderId="30" xfId="0" applyFont="1" applyFill="1" applyBorder="1" applyAlignment="1">
      <alignment horizontal="center"/>
    </xf>
    <xf numFmtId="0" fontId="13" fillId="34" borderId="29" xfId="0" applyFont="1" applyFill="1" applyBorder="1" applyAlignment="1">
      <alignment horizontal="center"/>
    </xf>
    <xf numFmtId="0" fontId="13" fillId="34" borderId="27" xfId="0" applyFont="1" applyFill="1" applyBorder="1" applyAlignment="1">
      <alignment horizontal="center"/>
    </xf>
    <xf numFmtId="0" fontId="13" fillId="34" borderId="35"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6"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30" xfId="0" applyFont="1" applyFill="1" applyBorder="1" applyAlignment="1">
      <alignment horizontal="center"/>
    </xf>
    <xf numFmtId="0" fontId="3" fillId="29" borderId="25" xfId="0" applyFont="1" applyFill="1" applyBorder="1" applyAlignment="1">
      <alignment vertical="center"/>
    </xf>
    <xf numFmtId="0" fontId="43" fillId="30" borderId="0" xfId="0" applyFont="1" applyFill="1" applyAlignment="1">
      <alignment vertical="center"/>
    </xf>
    <xf numFmtId="0" fontId="43" fillId="0" borderId="0" xfId="0" applyFont="1"/>
    <xf numFmtId="0" fontId="13" fillId="34" borderId="26" xfId="0" applyFont="1" applyFill="1" applyBorder="1" applyAlignment="1">
      <alignment horizontal="center"/>
    </xf>
    <xf numFmtId="0" fontId="13" fillId="34" borderId="0" xfId="0" applyFont="1" applyFill="1" applyAlignment="1">
      <alignment horizontal="center"/>
    </xf>
    <xf numFmtId="0" fontId="43" fillId="0" borderId="0" xfId="0" applyFont="1" applyAlignment="1">
      <alignment horizontal="left" vertical="center"/>
    </xf>
    <xf numFmtId="0" fontId="43" fillId="30" borderId="0" xfId="0" applyFont="1" applyFill="1" applyAlignment="1">
      <alignment horizontal="left" vertical="center"/>
    </xf>
    <xf numFmtId="0" fontId="157" fillId="34" borderId="25"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02" fillId="34" borderId="25" xfId="0" applyFont="1" applyFill="1" applyBorder="1" applyAlignment="1">
      <alignment horizontal="center" vertical="center"/>
    </xf>
    <xf numFmtId="0" fontId="46" fillId="0" borderId="10" xfId="0" applyFont="1" applyBorder="1" applyAlignment="1">
      <alignment horizontal="left" vertical="center"/>
    </xf>
    <xf numFmtId="0" fontId="106" fillId="34" borderId="35" xfId="0" applyFont="1" applyFill="1" applyBorder="1" applyAlignment="1">
      <alignment horizontal="center"/>
    </xf>
    <xf numFmtId="0" fontId="106" fillId="34" borderId="34" xfId="0" applyFont="1" applyFill="1" applyBorder="1" applyAlignment="1">
      <alignment horizontal="center"/>
    </xf>
    <xf numFmtId="0" fontId="106" fillId="34" borderId="36" xfId="0" applyFont="1" applyFill="1" applyBorder="1" applyAlignment="1">
      <alignment horizontal="center"/>
    </xf>
    <xf numFmtId="0" fontId="13" fillId="34" borderId="33" xfId="0" applyFont="1" applyFill="1" applyBorder="1" applyAlignment="1">
      <alignment horizontal="center" vertical="center"/>
    </xf>
    <xf numFmtId="0" fontId="13" fillId="34" borderId="38"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27" xfId="0" applyFont="1" applyFill="1" applyBorder="1" applyAlignment="1">
      <alignment horizontal="center" vertical="center"/>
    </xf>
    <xf numFmtId="3" fontId="7" fillId="29" borderId="29" xfId="0" applyNumberFormat="1" applyFont="1" applyFill="1" applyBorder="1" applyAlignment="1">
      <alignment horizontal="right" vertical="center"/>
    </xf>
    <xf numFmtId="3" fontId="7" fillId="29" borderId="30" xfId="0" applyNumberFormat="1" applyFont="1" applyFill="1" applyBorder="1" applyAlignment="1">
      <alignment horizontal="right" vertical="center"/>
    </xf>
    <xf numFmtId="3" fontId="7" fillId="29" borderId="27" xfId="0" applyNumberFormat="1" applyFont="1" applyFill="1" applyBorder="1" applyAlignment="1">
      <alignment horizontal="right" vertical="center"/>
    </xf>
    <xf numFmtId="0" fontId="9" fillId="34" borderId="33" xfId="0" applyFont="1" applyFill="1" applyBorder="1" applyAlignment="1">
      <alignment horizontal="center" vertical="top"/>
    </xf>
    <xf numFmtId="0" fontId="102" fillId="34" borderId="33" xfId="0" applyFont="1" applyFill="1" applyBorder="1" applyAlignment="1">
      <alignment horizontal="center" wrapText="1"/>
    </xf>
    <xf numFmtId="0" fontId="1" fillId="0" borderId="25" xfId="0" applyFont="1" applyBorder="1" applyAlignment="1">
      <alignment vertical="center"/>
    </xf>
    <xf numFmtId="0" fontId="98" fillId="0" borderId="24" xfId="0" applyFont="1" applyBorder="1" applyAlignment="1">
      <alignment horizontal="left"/>
    </xf>
    <xf numFmtId="0" fontId="139" fillId="0" borderId="25" xfId="0" applyFont="1" applyBorder="1" applyAlignment="1">
      <alignment vertical="center"/>
    </xf>
    <xf numFmtId="0" fontId="3" fillId="29" borderId="25" xfId="0" applyFont="1" applyFill="1" applyBorder="1" applyAlignment="1">
      <alignment horizontal="left" vertical="center"/>
    </xf>
    <xf numFmtId="0" fontId="28" fillId="29" borderId="25" xfId="0" applyFont="1" applyFill="1" applyBorder="1" applyAlignment="1">
      <alignment horizontal="left"/>
    </xf>
    <xf numFmtId="3" fontId="3" fillId="29" borderId="29" xfId="0" applyNumberFormat="1" applyFont="1" applyFill="1" applyBorder="1" applyAlignment="1">
      <alignment horizontal="right" vertical="center"/>
    </xf>
    <xf numFmtId="3" fontId="3" fillId="29" borderId="30" xfId="0" applyNumberFormat="1" applyFont="1" applyFill="1" applyBorder="1" applyAlignment="1">
      <alignment horizontal="right" vertical="center"/>
    </xf>
    <xf numFmtId="3" fontId="3" fillId="29" borderId="27" xfId="0" applyNumberFormat="1" applyFont="1" applyFill="1" applyBorder="1" applyAlignment="1">
      <alignment horizontal="right" vertical="center"/>
    </xf>
    <xf numFmtId="0" fontId="102" fillId="34" borderId="38" xfId="0" applyFont="1" applyFill="1" applyBorder="1" applyAlignment="1">
      <alignment horizontal="center" wrapText="1"/>
    </xf>
    <xf numFmtId="0" fontId="102" fillId="34" borderId="32" xfId="0" applyFont="1" applyFill="1" applyBorder="1" applyAlignment="1">
      <alignment horizontal="center" wrapText="1"/>
    </xf>
    <xf numFmtId="0" fontId="9" fillId="34" borderId="38" xfId="0" applyFont="1" applyFill="1" applyBorder="1" applyAlignment="1">
      <alignment horizontal="center" vertical="top"/>
    </xf>
    <xf numFmtId="0" fontId="9" fillId="34" borderId="32" xfId="0" applyFont="1" applyFill="1" applyBorder="1" applyAlignment="1">
      <alignment horizontal="center" vertical="top"/>
    </xf>
    <xf numFmtId="0" fontId="33" fillId="28" borderId="0" xfId="0" applyFont="1" applyFill="1" applyAlignment="1">
      <alignment vertical="center"/>
    </xf>
    <xf numFmtId="0" fontId="33" fillId="0" borderId="0" xfId="0" applyFont="1" applyAlignment="1">
      <alignment vertical="center"/>
    </xf>
    <xf numFmtId="0" fontId="43" fillId="0" borderId="0" xfId="0" applyFont="1" applyAlignment="1">
      <alignment vertical="center" wrapText="1"/>
    </xf>
    <xf numFmtId="0" fontId="120" fillId="0" borderId="66" xfId="0" applyFont="1" applyBorder="1"/>
    <xf numFmtId="0" fontId="61" fillId="36" borderId="61" xfId="0" applyFont="1" applyFill="1" applyBorder="1"/>
    <xf numFmtId="0" fontId="61" fillId="36" borderId="75" xfId="0" applyFont="1" applyFill="1" applyBorder="1"/>
    <xf numFmtId="0" fontId="61" fillId="36" borderId="61" xfId="0" applyFont="1" applyFill="1" applyBorder="1" applyAlignment="1">
      <alignment horizontal="center"/>
    </xf>
    <xf numFmtId="0" fontId="61" fillId="36" borderId="75" xfId="0" applyFont="1" applyFill="1" applyBorder="1" applyAlignment="1">
      <alignment horizontal="center"/>
    </xf>
    <xf numFmtId="0" fontId="61" fillId="36" borderId="73" xfId="0" applyFont="1" applyFill="1" applyBorder="1" applyAlignment="1">
      <alignment horizontal="center"/>
    </xf>
    <xf numFmtId="0" fontId="61" fillId="36" borderId="67" xfId="0" applyFont="1" applyFill="1" applyBorder="1" applyAlignment="1">
      <alignment horizontal="center"/>
    </xf>
    <xf numFmtId="0" fontId="61" fillId="36" borderId="122" xfId="0" applyFont="1" applyFill="1" applyBorder="1" applyAlignment="1">
      <alignment horizontal="center"/>
    </xf>
    <xf numFmtId="0" fontId="61" fillId="36" borderId="0" xfId="0" applyFont="1" applyFill="1" applyAlignment="1">
      <alignment horizontal="center"/>
    </xf>
    <xf numFmtId="0" fontId="41" fillId="0" borderId="67" xfId="0" applyFont="1" applyBorder="1" applyAlignment="1">
      <alignment wrapText="1"/>
    </xf>
    <xf numFmtId="49" fontId="41" fillId="0" borderId="0" xfId="0" applyNumberFormat="1" applyFont="1" applyAlignment="1">
      <alignment horizontal="left" vertical="center" wrapText="1"/>
    </xf>
    <xf numFmtId="0" fontId="13" fillId="36" borderId="25" xfId="0" applyFont="1" applyFill="1" applyBorder="1" applyAlignment="1">
      <alignment vertical="center"/>
    </xf>
    <xf numFmtId="0" fontId="13" fillId="36" borderId="25" xfId="0" applyFont="1" applyFill="1" applyBorder="1" applyAlignment="1">
      <alignment horizontal="center" vertical="center"/>
    </xf>
    <xf numFmtId="0" fontId="13" fillId="36" borderId="25" xfId="0" applyFont="1" applyFill="1" applyBorder="1" applyAlignment="1">
      <alignment horizontal="left"/>
    </xf>
    <xf numFmtId="0" fontId="13" fillId="36" borderId="25" xfId="0" applyFont="1" applyFill="1" applyBorder="1" applyAlignment="1">
      <alignment horizontal="center"/>
    </xf>
    <xf numFmtId="0" fontId="13" fillId="34" borderId="25" xfId="0" applyFont="1" applyFill="1" applyBorder="1" applyAlignment="1">
      <alignment vertical="center"/>
    </xf>
    <xf numFmtId="0" fontId="13" fillId="36" borderId="25" xfId="0" applyFont="1" applyFill="1" applyBorder="1" applyAlignment="1">
      <alignment horizontal="center" vertical="center" wrapText="1"/>
    </xf>
    <xf numFmtId="0" fontId="107" fillId="0" borderId="31" xfId="0" applyFont="1" applyBorder="1" applyAlignment="1">
      <alignment horizontal="left" vertical="center"/>
    </xf>
    <xf numFmtId="0" fontId="43" fillId="0" borderId="0" xfId="0" applyFont="1" applyAlignment="1">
      <alignment horizontal="left" wrapText="1"/>
    </xf>
    <xf numFmtId="0" fontId="107" fillId="0" borderId="0" xfId="0" applyFont="1" applyAlignment="1">
      <alignment horizontal="left"/>
    </xf>
    <xf numFmtId="0" fontId="107" fillId="0" borderId="31" xfId="0" applyFont="1" applyBorder="1" applyAlignment="1">
      <alignment horizontal="left"/>
    </xf>
    <xf numFmtId="0" fontId="41" fillId="0" borderId="46" xfId="0" applyFont="1" applyBorder="1" applyAlignment="1">
      <alignment horizontal="left" vertical="center" wrapText="1"/>
    </xf>
    <xf numFmtId="0" fontId="41" fillId="0" borderId="0" xfId="0" applyFont="1" applyAlignment="1">
      <alignment horizontal="left" vertical="top" wrapText="1"/>
    </xf>
    <xf numFmtId="0" fontId="104" fillId="0" borderId="0" xfId="0" applyFont="1" applyAlignment="1">
      <alignment horizontal="left"/>
    </xf>
    <xf numFmtId="0" fontId="13" fillId="34" borderId="100" xfId="0" applyFont="1" applyFill="1" applyBorder="1" applyAlignment="1">
      <alignment horizontal="center" vertical="center"/>
    </xf>
    <xf numFmtId="0" fontId="13" fillId="34" borderId="92" xfId="0" applyFont="1" applyFill="1" applyBorder="1" applyAlignment="1">
      <alignment horizontal="center" vertical="center"/>
    </xf>
    <xf numFmtId="0" fontId="13" fillId="34" borderId="102" xfId="0" applyFont="1" applyFill="1" applyBorder="1" applyAlignment="1">
      <alignment horizontal="center" vertical="center"/>
    </xf>
    <xf numFmtId="0" fontId="13" fillId="34" borderId="91" xfId="0" applyFont="1" applyFill="1" applyBorder="1" applyAlignment="1">
      <alignment horizontal="center" vertical="center"/>
    </xf>
    <xf numFmtId="0" fontId="13" fillId="34" borderId="80" xfId="0" applyFont="1" applyFill="1" applyBorder="1" applyAlignment="1">
      <alignment horizontal="center" vertical="center"/>
    </xf>
    <xf numFmtId="0" fontId="13" fillId="34" borderId="113" xfId="0" applyFont="1" applyFill="1" applyBorder="1" applyAlignment="1">
      <alignment horizontal="left" vertical="center" wrapText="1"/>
    </xf>
    <xf numFmtId="0" fontId="13" fillId="34" borderId="115" xfId="0" applyFont="1" applyFill="1" applyBorder="1" applyAlignment="1">
      <alignment horizontal="left" vertical="center"/>
    </xf>
    <xf numFmtId="0" fontId="13" fillId="34" borderId="30" xfId="0" applyFont="1" applyFill="1" applyBorder="1" applyAlignment="1">
      <alignment horizontal="center" vertical="center"/>
    </xf>
    <xf numFmtId="0" fontId="13" fillId="34" borderId="105" xfId="2" applyNumberFormat="1" applyFont="1" applyFill="1" applyBorder="1" applyAlignment="1">
      <alignment horizontal="center" vertical="center"/>
    </xf>
    <xf numFmtId="0" fontId="13" fillId="34" borderId="79" xfId="2" applyNumberFormat="1" applyFont="1" applyFill="1" applyBorder="1" applyAlignment="1">
      <alignment horizontal="center" vertical="center"/>
    </xf>
    <xf numFmtId="0" fontId="13" fillId="34" borderId="80" xfId="2" applyNumberFormat="1" applyFont="1" applyFill="1" applyBorder="1" applyAlignment="1">
      <alignment horizontal="center" vertical="center"/>
    </xf>
    <xf numFmtId="3" fontId="102" fillId="34" borderId="110" xfId="0" applyNumberFormat="1" applyFont="1" applyFill="1" applyBorder="1" applyAlignment="1">
      <alignment horizontal="center" vertical="center"/>
    </xf>
    <xf numFmtId="3" fontId="102" fillId="34" borderId="111" xfId="0" applyNumberFormat="1" applyFont="1" applyFill="1" applyBorder="1" applyAlignment="1">
      <alignment horizontal="center" vertical="center"/>
    </xf>
    <xf numFmtId="0" fontId="13" fillId="34" borderId="105" xfId="0" applyFont="1" applyFill="1" applyBorder="1" applyAlignment="1">
      <alignment horizontal="center" vertical="center"/>
    </xf>
    <xf numFmtId="0" fontId="13" fillId="34" borderId="79" xfId="0" applyFont="1" applyFill="1" applyBorder="1" applyAlignment="1">
      <alignment horizontal="center" vertical="center"/>
    </xf>
    <xf numFmtId="0" fontId="46" fillId="0" borderId="104" xfId="0" applyFont="1" applyBorder="1" applyAlignment="1">
      <alignment horizontal="left"/>
    </xf>
    <xf numFmtId="49" fontId="13" fillId="34" borderId="105" xfId="0" applyNumberFormat="1" applyFont="1" applyFill="1" applyBorder="1" applyAlignment="1">
      <alignment horizontal="center" vertical="center"/>
    </xf>
    <xf numFmtId="49" fontId="13" fillId="34" borderId="79" xfId="0" applyNumberFormat="1" applyFont="1" applyFill="1" applyBorder="1" applyAlignment="1">
      <alignment horizontal="center" vertical="center"/>
    </xf>
    <xf numFmtId="49" fontId="13" fillId="34" borderId="80" xfId="0" applyNumberFormat="1" applyFont="1" applyFill="1" applyBorder="1" applyAlignment="1">
      <alignment horizontal="center" vertical="center"/>
    </xf>
    <xf numFmtId="0" fontId="4" fillId="34" borderId="113" xfId="0" applyFont="1" applyFill="1" applyBorder="1" applyAlignment="1">
      <alignment horizontal="center" vertical="center" wrapText="1"/>
    </xf>
    <xf numFmtId="0" fontId="4" fillId="34" borderId="115" xfId="0" applyFont="1" applyFill="1" applyBorder="1" applyAlignment="1">
      <alignment horizontal="center" vertical="center" wrapText="1"/>
    </xf>
    <xf numFmtId="0" fontId="28" fillId="0" borderId="93" xfId="0" applyFont="1" applyBorder="1" applyAlignment="1">
      <alignment horizontal="left" vertical="center" wrapText="1"/>
    </xf>
    <xf numFmtId="0" fontId="28" fillId="0" borderId="94" xfId="0" applyFont="1" applyBorder="1" applyAlignment="1">
      <alignment horizontal="left" vertical="center" wrapText="1"/>
    </xf>
    <xf numFmtId="0" fontId="28" fillId="0" borderId="89" xfId="0" applyFont="1" applyBorder="1" applyAlignment="1">
      <alignment horizontal="left" vertical="center" wrapText="1"/>
    </xf>
    <xf numFmtId="0" fontId="13" fillId="34" borderId="91" xfId="0" applyFont="1" applyFill="1" applyBorder="1" applyAlignment="1">
      <alignment horizontal="left" wrapText="1"/>
    </xf>
    <xf numFmtId="0" fontId="13" fillId="34" borderId="29" xfId="0" applyFont="1" applyFill="1" applyBorder="1" applyAlignment="1">
      <alignment horizontal="left" wrapText="1"/>
    </xf>
    <xf numFmtId="0" fontId="13" fillId="34" borderId="106" xfId="0" applyFont="1" applyFill="1" applyBorder="1" applyAlignment="1">
      <alignment horizontal="left" wrapText="1"/>
    </xf>
    <xf numFmtId="0" fontId="13" fillId="34" borderId="100" xfId="0" applyFont="1" applyFill="1" applyBorder="1" applyAlignment="1">
      <alignment horizontal="center" vertical="center" wrapText="1"/>
    </xf>
    <xf numFmtId="0" fontId="13" fillId="34" borderId="102" xfId="0" applyFont="1" applyFill="1" applyBorder="1" applyAlignment="1">
      <alignment horizontal="center" vertical="center" wrapText="1"/>
    </xf>
    <xf numFmtId="0" fontId="145" fillId="0" borderId="0" xfId="0" applyFont="1" applyAlignment="1">
      <alignment horizontal="left" vertical="top"/>
    </xf>
    <xf numFmtId="0" fontId="41" fillId="0" borderId="0" xfId="0" applyFont="1" applyAlignment="1">
      <alignment horizontal="left" vertical="top"/>
    </xf>
    <xf numFmtId="3" fontId="104" fillId="0" borderId="0" xfId="0" applyNumberFormat="1" applyFont="1" applyAlignment="1">
      <alignment horizontal="left" vertical="center"/>
    </xf>
    <xf numFmtId="3" fontId="13" fillId="34" borderId="113" xfId="0" applyNumberFormat="1" applyFont="1" applyFill="1" applyBorder="1" applyAlignment="1">
      <alignment horizontal="left"/>
    </xf>
    <xf numFmtId="3" fontId="102" fillId="34" borderId="114" xfId="0" applyNumberFormat="1" applyFont="1" applyFill="1" applyBorder="1" applyAlignment="1">
      <alignment horizontal="left"/>
    </xf>
    <xf numFmtId="3" fontId="102" fillId="34" borderId="113" xfId="0" applyNumberFormat="1" applyFont="1" applyFill="1" applyBorder="1" applyAlignment="1">
      <alignment horizontal="center" vertical="center"/>
    </xf>
    <xf numFmtId="3" fontId="102" fillId="34" borderId="114" xfId="0" applyNumberFormat="1" applyFont="1" applyFill="1" applyBorder="1" applyAlignment="1">
      <alignment horizontal="center" vertical="center"/>
    </xf>
    <xf numFmtId="0" fontId="123" fillId="34" borderId="100" xfId="0" applyFont="1" applyFill="1" applyBorder="1" applyAlignment="1">
      <alignment horizontal="center" vertical="center"/>
    </xf>
    <xf numFmtId="0" fontId="123" fillId="34" borderId="92" xfId="0" applyFont="1" applyFill="1" applyBorder="1" applyAlignment="1">
      <alignment horizontal="center" vertical="center"/>
    </xf>
    <xf numFmtId="0" fontId="123" fillId="34" borderId="102" xfId="0" applyFont="1" applyFill="1" applyBorder="1" applyAlignment="1">
      <alignment horizontal="center" vertical="center"/>
    </xf>
    <xf numFmtId="0" fontId="155" fillId="0" borderId="22" xfId="0" applyFont="1" applyBorder="1" applyAlignment="1">
      <alignment horizontal="left"/>
    </xf>
    <xf numFmtId="0" fontId="33" fillId="0" borderId="0" xfId="0" applyFont="1" applyAlignment="1">
      <alignment horizontal="left" wrapText="1"/>
    </xf>
    <xf numFmtId="0" fontId="33" fillId="28" borderId="0" xfId="0" applyFont="1" applyFill="1" applyAlignment="1">
      <alignment horizontal="left"/>
    </xf>
    <xf numFmtId="49" fontId="151" fillId="3" borderId="0" xfId="0" applyNumberFormat="1" applyFont="1" applyFill="1" applyAlignment="1">
      <alignment horizontal="left" vertical="center" wrapText="1"/>
    </xf>
    <xf numFmtId="0" fontId="125" fillId="34" borderId="113" xfId="0" applyFont="1" applyFill="1" applyBorder="1" applyAlignment="1">
      <alignment horizontal="center" vertical="center" wrapText="1"/>
    </xf>
    <xf numFmtId="0" fontId="125" fillId="34" borderId="115" xfId="0" applyFont="1" applyFill="1" applyBorder="1" applyAlignment="1">
      <alignment horizontal="center" vertical="center" wrapText="1"/>
    </xf>
    <xf numFmtId="0" fontId="123" fillId="34" borderId="100" xfId="0" applyFont="1" applyFill="1" applyBorder="1" applyAlignment="1">
      <alignment horizontal="center" vertical="center" wrapText="1"/>
    </xf>
    <xf numFmtId="0" fontId="123" fillId="34" borderId="102" xfId="0" applyFont="1" applyFill="1" applyBorder="1" applyAlignment="1">
      <alignment horizontal="center" vertical="center" wrapText="1"/>
    </xf>
    <xf numFmtId="0" fontId="13" fillId="34" borderId="92" xfId="0" applyFont="1" applyFill="1" applyBorder="1" applyAlignment="1">
      <alignment horizontal="center" vertical="center" wrapText="1"/>
    </xf>
    <xf numFmtId="0" fontId="13" fillId="34" borderId="98" xfId="0" applyFont="1" applyFill="1" applyBorder="1" applyAlignment="1">
      <alignment horizontal="center" vertical="center" wrapText="1"/>
    </xf>
    <xf numFmtId="0" fontId="13" fillId="34" borderId="81" xfId="0" applyFont="1" applyFill="1" applyBorder="1" applyAlignment="1">
      <alignment horizontal="center" vertical="center" wrapText="1"/>
    </xf>
    <xf numFmtId="0" fontId="13" fillId="34" borderId="83" xfId="0" applyFont="1" applyFill="1" applyBorder="1" applyAlignment="1">
      <alignment horizontal="center" vertical="center" wrapText="1"/>
    </xf>
    <xf numFmtId="0" fontId="13" fillId="34" borderId="105" xfId="0" applyFont="1" applyFill="1" applyBorder="1" applyAlignment="1">
      <alignment horizontal="left" wrapText="1"/>
    </xf>
    <xf numFmtId="0" fontId="13" fillId="34" borderId="98" xfId="0" applyFont="1" applyFill="1" applyBorder="1" applyAlignment="1">
      <alignment horizontal="left" wrapText="1"/>
    </xf>
    <xf numFmtId="0" fontId="13" fillId="34" borderId="99" xfId="0" applyFont="1" applyFill="1" applyBorder="1" applyAlignment="1">
      <alignment horizontal="left" wrapText="1"/>
    </xf>
    <xf numFmtId="49" fontId="43" fillId="3" borderId="0" xfId="0" applyNumberFormat="1" applyFont="1" applyFill="1" applyAlignment="1">
      <alignment horizontal="left" vertical="center" wrapText="1"/>
    </xf>
    <xf numFmtId="0" fontId="33" fillId="0" borderId="0" xfId="0" applyFont="1" applyAlignment="1">
      <alignment horizontal="center" vertical="center" wrapText="1"/>
    </xf>
    <xf numFmtId="0" fontId="13" fillId="34" borderId="91" xfId="0" applyFont="1" applyFill="1" applyBorder="1" applyAlignment="1">
      <alignment horizontal="center" wrapText="1"/>
    </xf>
    <xf numFmtId="0" fontId="123" fillId="34" borderId="91" xfId="0" applyFont="1" applyFill="1" applyBorder="1" applyAlignment="1">
      <alignment horizontal="center" wrapText="1"/>
    </xf>
    <xf numFmtId="0" fontId="120" fillId="0" borderId="0" xfId="0" applyFont="1" applyAlignment="1">
      <alignment horizontal="left" vertical="center" wrapText="1"/>
    </xf>
    <xf numFmtId="0" fontId="13" fillId="34" borderId="116" xfId="0" applyFont="1" applyFill="1" applyBorder="1" applyAlignment="1">
      <alignment horizontal="left" wrapText="1"/>
    </xf>
    <xf numFmtId="0" fontId="13" fillId="34" borderId="121" xfId="0" applyFont="1" applyFill="1" applyBorder="1" applyAlignment="1">
      <alignment horizontal="left" wrapText="1"/>
    </xf>
    <xf numFmtId="0" fontId="13" fillId="34" borderId="79" xfId="0" applyFont="1" applyFill="1" applyBorder="1" applyAlignment="1">
      <alignment horizontal="center" wrapText="1"/>
    </xf>
    <xf numFmtId="0" fontId="13" fillId="34" borderId="25" xfId="0" applyFont="1" applyFill="1" applyBorder="1" applyAlignment="1">
      <alignment horizontal="center" wrapText="1"/>
    </xf>
    <xf numFmtId="0" fontId="13" fillId="34" borderId="79" xfId="0" applyFont="1" applyFill="1" applyBorder="1" applyAlignment="1">
      <alignment horizontal="center" vertical="center" wrapText="1"/>
    </xf>
    <xf numFmtId="0" fontId="13" fillId="34" borderId="80" xfId="0" applyFont="1" applyFill="1" applyBorder="1" applyAlignment="1">
      <alignment horizontal="center" vertical="center" wrapText="1"/>
    </xf>
    <xf numFmtId="0" fontId="104" fillId="33" borderId="100" xfId="0" applyFont="1" applyFill="1" applyBorder="1" applyAlignment="1">
      <alignment horizontal="left" vertical="center"/>
    </xf>
    <xf numFmtId="0" fontId="41" fillId="0" borderId="0" xfId="0" applyFont="1" applyAlignment="1">
      <alignment horizontal="left"/>
    </xf>
    <xf numFmtId="0" fontId="123" fillId="34" borderId="91" xfId="0" applyFont="1" applyFill="1" applyBorder="1" applyAlignment="1">
      <alignment horizontal="center" vertical="center" wrapText="1"/>
    </xf>
    <xf numFmtId="49" fontId="43" fillId="0" borderId="0" xfId="0" applyNumberFormat="1" applyFont="1" applyAlignment="1">
      <alignment horizontal="left" vertical="center" wrapText="1"/>
    </xf>
    <xf numFmtId="0" fontId="128" fillId="34" borderId="105" xfId="0" applyFont="1" applyFill="1" applyBorder="1" applyAlignment="1">
      <alignment horizontal="center" vertical="center" wrapText="1"/>
    </xf>
    <xf numFmtId="0" fontId="13" fillId="34" borderId="79" xfId="0" applyFont="1" applyFill="1" applyBorder="1" applyAlignment="1">
      <alignment horizontal="center"/>
    </xf>
    <xf numFmtId="0" fontId="13" fillId="34" borderId="91" xfId="0" applyFont="1" applyFill="1" applyBorder="1" applyAlignment="1">
      <alignment horizontal="center"/>
    </xf>
    <xf numFmtId="0" fontId="6" fillId="0" borderId="98" xfId="0" applyFont="1" applyBorder="1" applyAlignment="1">
      <alignment horizontal="left" vertical="center" wrapText="1"/>
    </xf>
    <xf numFmtId="0" fontId="28" fillId="29" borderId="98" xfId="0" applyFont="1" applyFill="1" applyBorder="1" applyAlignment="1">
      <alignment horizontal="right" vertical="center"/>
    </xf>
    <xf numFmtId="0" fontId="28" fillId="29" borderId="99" xfId="0" applyFont="1" applyFill="1" applyBorder="1" applyAlignment="1">
      <alignment horizontal="right" vertical="center"/>
    </xf>
    <xf numFmtId="0" fontId="28" fillId="29" borderId="98" xfId="0" applyFont="1" applyFill="1" applyBorder="1" applyAlignment="1">
      <alignment horizontal="right"/>
    </xf>
    <xf numFmtId="0" fontId="28" fillId="29" borderId="99" xfId="0" applyFont="1" applyFill="1" applyBorder="1" applyAlignment="1">
      <alignment horizontal="right"/>
    </xf>
    <xf numFmtId="0" fontId="104" fillId="33" borderId="89" xfId="0" applyFont="1" applyFill="1" applyBorder="1" applyAlignment="1">
      <alignment horizontal="left" vertical="center"/>
    </xf>
    <xf numFmtId="0" fontId="6" fillId="0" borderId="101" xfId="0" applyFont="1" applyBorder="1" applyAlignment="1">
      <alignment horizontal="left" vertical="center"/>
    </xf>
    <xf numFmtId="0" fontId="120" fillId="0" borderId="104" xfId="0" applyFont="1" applyBorder="1" applyAlignment="1">
      <alignment horizontal="left"/>
    </xf>
    <xf numFmtId="0" fontId="147" fillId="0" borderId="0" xfId="0" applyFont="1" applyAlignment="1">
      <alignment horizontal="left" vertical="center"/>
    </xf>
    <xf numFmtId="0" fontId="129" fillId="0" borderId="104" xfId="0" applyFont="1" applyBorder="1" applyAlignment="1">
      <alignment horizontal="left" vertical="center"/>
    </xf>
    <xf numFmtId="0" fontId="33" fillId="28" borderId="0" xfId="0" applyFont="1" applyFill="1" applyAlignment="1">
      <alignment horizontal="left" vertical="center"/>
    </xf>
    <xf numFmtId="0" fontId="46" fillId="0" borderId="0" xfId="0" applyFont="1" applyAlignment="1">
      <alignment horizontal="left" vertical="center" wrapText="1"/>
    </xf>
    <xf numFmtId="0" fontId="46" fillId="0" borderId="0" xfId="0" applyFont="1"/>
    <xf numFmtId="0" fontId="33" fillId="0" borderId="0" xfId="0" applyFont="1" applyAlignment="1">
      <alignment horizontal="left"/>
    </xf>
    <xf numFmtId="0" fontId="114" fillId="34" borderId="41" xfId="1" applyFont="1" applyFill="1" applyBorder="1" applyAlignment="1">
      <alignment horizontal="left" vertical="center"/>
    </xf>
    <xf numFmtId="6" fontId="4" fillId="0" borderId="56" xfId="0" applyNumberFormat="1" applyFont="1" applyBorder="1" applyAlignment="1">
      <alignment horizontal="center" vertical="center" wrapText="1"/>
    </xf>
    <xf numFmtId="6" fontId="4" fillId="0" borderId="46" xfId="0" applyNumberFormat="1" applyFont="1" applyBorder="1" applyAlignment="1">
      <alignment horizontal="center" vertical="center" wrapText="1"/>
    </xf>
    <xf numFmtId="6" fontId="4" fillId="0" borderId="49" xfId="0" applyNumberFormat="1" applyFont="1" applyBorder="1" applyAlignment="1">
      <alignment horizontal="center" vertical="center" wrapText="1"/>
    </xf>
    <xf numFmtId="6" fontId="4" fillId="0" borderId="26" xfId="0" applyNumberFormat="1" applyFont="1" applyBorder="1" applyAlignment="1">
      <alignment horizontal="center" vertical="center" wrapText="1"/>
    </xf>
    <xf numFmtId="6" fontId="4" fillId="0" borderId="0" xfId="0" applyNumberFormat="1" applyFont="1" applyAlignment="1">
      <alignment horizontal="center" vertical="center" wrapText="1"/>
    </xf>
    <xf numFmtId="6" fontId="4" fillId="0" borderId="57" xfId="0" applyNumberFormat="1" applyFont="1" applyBorder="1" applyAlignment="1">
      <alignment horizontal="center" vertical="center" wrapText="1"/>
    </xf>
    <xf numFmtId="6" fontId="4" fillId="0" borderId="58" xfId="0" applyNumberFormat="1" applyFont="1" applyBorder="1" applyAlignment="1">
      <alignment horizontal="center" vertical="center" wrapText="1"/>
    </xf>
    <xf numFmtId="6" fontId="4" fillId="0" borderId="31" xfId="0" applyNumberFormat="1" applyFont="1" applyBorder="1" applyAlignment="1">
      <alignment horizontal="center" vertical="center" wrapText="1"/>
    </xf>
    <xf numFmtId="6" fontId="4" fillId="0" borderId="59" xfId="0" applyNumberFormat="1" applyFont="1" applyBorder="1" applyAlignment="1">
      <alignment horizontal="center" vertical="center" wrapText="1"/>
    </xf>
    <xf numFmtId="0" fontId="102" fillId="34" borderId="25" xfId="0" applyFont="1" applyFill="1" applyBorder="1" applyAlignment="1">
      <alignment horizontal="center" vertical="center" wrapText="1"/>
    </xf>
    <xf numFmtId="0" fontId="1" fillId="34" borderId="25" xfId="0" applyFont="1" applyFill="1" applyBorder="1" applyAlignment="1">
      <alignment horizontal="center" vertical="top" wrapText="1"/>
    </xf>
    <xf numFmtId="0" fontId="133" fillId="34" borderId="25" xfId="0" applyFont="1" applyFill="1" applyBorder="1" applyAlignment="1">
      <alignment horizontal="center" vertical="center" wrapText="1"/>
    </xf>
    <xf numFmtId="0" fontId="33" fillId="0" borderId="68" xfId="0" applyFont="1" applyBorder="1" applyAlignment="1">
      <alignment horizontal="left" vertical="center" wrapText="1"/>
    </xf>
    <xf numFmtId="0" fontId="33" fillId="0" borderId="0" xfId="0" quotePrefix="1" applyFont="1" applyAlignment="1">
      <alignment horizontal="left" vertical="center"/>
    </xf>
    <xf numFmtId="0" fontId="3" fillId="0" borderId="0" xfId="0" applyFont="1" applyAlignment="1">
      <alignment horizontal="left" wrapText="1"/>
    </xf>
    <xf numFmtId="0" fontId="1" fillId="0" borderId="25" xfId="0" applyFont="1" applyBorder="1" applyAlignment="1">
      <alignment horizontal="left" wrapText="1" indent="1"/>
    </xf>
    <xf numFmtId="0" fontId="1" fillId="0" borderId="25" xfId="0" applyFont="1" applyBorder="1" applyAlignment="1">
      <alignment horizontal="left" vertical="center" indent="1"/>
    </xf>
    <xf numFmtId="0" fontId="1" fillId="0" borderId="25" xfId="0" applyFont="1" applyBorder="1" applyAlignment="1">
      <alignment horizontal="left" vertical="center" wrapText="1" indent="1"/>
    </xf>
    <xf numFmtId="0" fontId="3" fillId="29" borderId="25" xfId="0" applyFont="1" applyFill="1" applyBorder="1" applyAlignment="1">
      <alignment horizontal="right"/>
    </xf>
    <xf numFmtId="0" fontId="33" fillId="0" borderId="46" xfId="0" applyFont="1" applyBorder="1" applyAlignment="1">
      <alignment horizontal="left" vertical="top" wrapText="1"/>
    </xf>
    <xf numFmtId="0" fontId="3" fillId="29" borderId="25" xfId="0" applyFont="1" applyFill="1" applyBorder="1" applyAlignment="1">
      <alignment horizontal="right" wrapText="1"/>
    </xf>
    <xf numFmtId="0" fontId="102" fillId="34" borderId="25" xfId="0" applyFont="1" applyFill="1" applyBorder="1" applyAlignment="1">
      <alignment horizontal="center"/>
    </xf>
    <xf numFmtId="0" fontId="3" fillId="29" borderId="25" xfId="0" applyFont="1" applyFill="1" applyBorder="1" applyAlignment="1">
      <alignment horizontal="left"/>
    </xf>
    <xf numFmtId="0" fontId="3" fillId="29" borderId="29" xfId="0" applyFont="1" applyFill="1" applyBorder="1" applyAlignment="1">
      <alignment horizontal="right"/>
    </xf>
    <xf numFmtId="0" fontId="3" fillId="29" borderId="27" xfId="0" applyFont="1" applyFill="1" applyBorder="1" applyAlignment="1">
      <alignment horizontal="right"/>
    </xf>
    <xf numFmtId="0" fontId="46" fillId="0" borderId="31" xfId="0" applyFont="1" applyBorder="1" applyAlignment="1">
      <alignment horizontal="left"/>
    </xf>
    <xf numFmtId="0" fontId="78" fillId="0" borderId="50" xfId="1" applyFont="1" applyBorder="1" applyAlignment="1">
      <alignment horizontal="center" vertical="center"/>
    </xf>
    <xf numFmtId="0" fontId="78" fillId="0" borderId="51" xfId="1" applyFont="1" applyBorder="1" applyAlignment="1">
      <alignment horizontal="center" vertical="center"/>
    </xf>
    <xf numFmtId="0" fontId="78" fillId="0" borderId="52" xfId="1" applyFont="1" applyBorder="1" applyAlignment="1">
      <alignment horizontal="center" vertical="center"/>
    </xf>
    <xf numFmtId="0" fontId="1" fillId="0" borderId="25" xfId="0" applyFont="1" applyBorder="1" applyAlignment="1">
      <alignment horizontal="left" wrapText="1"/>
    </xf>
    <xf numFmtId="0" fontId="1" fillId="0" borderId="25" xfId="0" applyFont="1" applyBorder="1" applyAlignment="1">
      <alignment horizontal="left" vertical="center" wrapText="1" indent="2"/>
    </xf>
    <xf numFmtId="0" fontId="3" fillId="29" borderId="25" xfId="0" applyFont="1" applyFill="1" applyBorder="1" applyAlignment="1">
      <alignment horizontal="left" wrapText="1"/>
    </xf>
    <xf numFmtId="43" fontId="139" fillId="0" borderId="0" xfId="0" applyNumberFormat="1" applyFont="1" applyAlignment="1">
      <alignment horizontal="left" vertical="center"/>
    </xf>
    <xf numFmtId="0" fontId="1" fillId="29" borderId="25" xfId="0" applyFont="1" applyFill="1" applyBorder="1" applyAlignment="1">
      <alignment horizontal="left" wrapText="1"/>
    </xf>
    <xf numFmtId="0" fontId="1" fillId="0" borderId="32" xfId="0" applyFont="1" applyBorder="1" applyAlignment="1">
      <alignment horizontal="center" vertical="center"/>
    </xf>
    <xf numFmtId="0" fontId="28" fillId="29" borderId="29" xfId="0" applyFont="1" applyFill="1" applyBorder="1" applyAlignment="1">
      <alignment horizontal="left" vertical="center"/>
    </xf>
    <xf numFmtId="0" fontId="28" fillId="29" borderId="30" xfId="0" applyFont="1" applyFill="1" applyBorder="1" applyAlignment="1">
      <alignment horizontal="left" vertical="center"/>
    </xf>
    <xf numFmtId="0" fontId="28" fillId="29" borderId="27" xfId="0" applyFont="1" applyFill="1" applyBorder="1" applyAlignment="1">
      <alignment horizontal="left" vertical="center"/>
    </xf>
    <xf numFmtId="0" fontId="1" fillId="0" borderId="78" xfId="0" applyFont="1" applyBorder="1" applyAlignment="1">
      <alignment horizontal="center" vertical="center"/>
    </xf>
    <xf numFmtId="0" fontId="1" fillId="0" borderId="38" xfId="0" applyFont="1" applyBorder="1" applyAlignment="1">
      <alignment horizontal="center" vertical="center"/>
    </xf>
    <xf numFmtId="0" fontId="1" fillId="0" borderId="33" xfId="0" applyFont="1" applyBorder="1" applyAlignment="1">
      <alignment horizontal="center" vertical="center"/>
    </xf>
    <xf numFmtId="0" fontId="28" fillId="29" borderId="31" xfId="0" applyFont="1" applyFill="1" applyBorder="1" applyAlignment="1">
      <alignment horizontal="left"/>
    </xf>
    <xf numFmtId="0" fontId="28" fillId="29" borderId="56" xfId="0" applyFont="1" applyFill="1" applyBorder="1" applyAlignment="1">
      <alignment horizontal="left" vertical="center"/>
    </xf>
    <xf numFmtId="0" fontId="28" fillId="29" borderId="46" xfId="0" applyFont="1" applyFill="1" applyBorder="1" applyAlignment="1">
      <alignment horizontal="left" vertical="center"/>
    </xf>
    <xf numFmtId="0" fontId="98" fillId="0" borderId="43" xfId="0" applyFont="1" applyBorder="1" applyAlignment="1">
      <alignment horizontal="left"/>
    </xf>
    <xf numFmtId="43" fontId="1" fillId="0" borderId="0" xfId="0" applyNumberFormat="1" applyFont="1" applyAlignment="1">
      <alignment horizontal="left" vertical="center"/>
    </xf>
    <xf numFmtId="0" fontId="13" fillId="34" borderId="38" xfId="0" applyFont="1" applyFill="1" applyBorder="1" applyAlignment="1">
      <alignment horizontal="center" vertical="center" wrapText="1"/>
    </xf>
    <xf numFmtId="0" fontId="1" fillId="0" borderId="30" xfId="0" applyFont="1" applyFill="1" applyBorder="1" applyAlignment="1">
      <alignment horizontal="left" vertical="center"/>
    </xf>
  </cellXfs>
  <cellStyles count="237">
    <cellStyle name="Body text" xfId="3" xr:uid="{00000000-0005-0000-0000-000000000000}"/>
    <cellStyle name="Body text 2" xfId="4" xr:uid="{00000000-0005-0000-0000-000001000000}"/>
    <cellStyle name="Bottom Border" xfId="235" xr:uid="{23F3C5CB-E596-44EA-AAAB-42961DCA7143}"/>
    <cellStyle name="Calculation" xfId="230" builtinId="22"/>
    <cellStyle name="Chart title" xfId="5" xr:uid="{00000000-0005-0000-0000-000002000000}"/>
    <cellStyle name="Comma" xfId="2" builtinId="3"/>
    <cellStyle name="Comma 2" xfId="6" xr:uid="{00000000-0005-0000-0000-000004000000}"/>
    <cellStyle name="Comma 2 2" xfId="7" xr:uid="{00000000-0005-0000-0000-000005000000}"/>
    <cellStyle name="Comma 2 3" xfId="226" xr:uid="{00000000-0005-0000-0000-000006000000}"/>
    <cellStyle name="Comma 3" xfId="8" xr:uid="{00000000-0005-0000-0000-000007000000}"/>
    <cellStyle name="Comma 3 2" xfId="9" xr:uid="{00000000-0005-0000-0000-000008000000}"/>
    <cellStyle name="Currency" xfId="228" builtinId="4"/>
    <cellStyle name="Footnote" xfId="10" xr:uid="{00000000-0005-0000-0000-000009000000}"/>
    <cellStyle name="Header" xfId="11" xr:uid="{00000000-0005-0000-0000-00000A000000}"/>
    <cellStyle name="Hyperlink" xfId="1" builtinId="8"/>
    <cellStyle name="Main table head" xfId="12" xr:uid="{00000000-0005-0000-0000-00000C000000}"/>
    <cellStyle name="MMDate" xfId="13" xr:uid="{00000000-0005-0000-0000-00000D000000}"/>
    <cellStyle name="NAB FTB1 - Financial Table Body" xfId="232" xr:uid="{39D16C60-A2A0-4EA7-BB34-8C4DC8E389ED}"/>
    <cellStyle name="Narrative" xfId="234" xr:uid="{57BCB123-432E-48F9-9F49-28901BF14BEF}"/>
    <cellStyle name="Normal" xfId="0" builtinId="0"/>
    <cellStyle name="Normal 2" xfId="14" xr:uid="{00000000-0005-0000-0000-00000F000000}"/>
    <cellStyle name="Normal 2 2" xfId="15" xr:uid="{00000000-0005-0000-0000-000010000000}"/>
    <cellStyle name="Normal 2 2 2" xfId="16" xr:uid="{00000000-0005-0000-0000-000011000000}"/>
    <cellStyle name="Normal 22" xfId="17" xr:uid="{00000000-0005-0000-0000-000012000000}"/>
    <cellStyle name="Normal 22 2" xfId="18" xr:uid="{00000000-0005-0000-0000-000013000000}"/>
    <cellStyle name="Normal 29" xfId="19" xr:uid="{00000000-0005-0000-0000-000014000000}"/>
    <cellStyle name="Normal 29 2" xfId="20" xr:uid="{00000000-0005-0000-0000-000015000000}"/>
    <cellStyle name="Normal 3" xfId="21" xr:uid="{00000000-0005-0000-0000-000016000000}"/>
    <cellStyle name="Normal 3 2" xfId="22" xr:uid="{00000000-0005-0000-0000-000017000000}"/>
    <cellStyle name="Normal 4" xfId="23" xr:uid="{00000000-0005-0000-0000-000018000000}"/>
    <cellStyle name="Normal 4 2" xfId="24" xr:uid="{00000000-0005-0000-0000-000019000000}"/>
    <cellStyle name="Normal 5" xfId="25" xr:uid="{00000000-0005-0000-0000-00001A000000}"/>
    <cellStyle name="Normal 6" xfId="26" xr:uid="{00000000-0005-0000-0000-00001B000000}"/>
    <cellStyle name="Normal 6 2" xfId="27" xr:uid="{00000000-0005-0000-0000-00001C000000}"/>
    <cellStyle name="Normal 7" xfId="28" xr:uid="{00000000-0005-0000-0000-00001D000000}"/>
    <cellStyle name="Normal 7 2" xfId="29" xr:uid="{00000000-0005-0000-0000-00001E000000}"/>
    <cellStyle name="Normal 8" xfId="30" xr:uid="{00000000-0005-0000-0000-00001F000000}"/>
    <cellStyle name="Normal_Tax Model Q3 2009" xfId="236" xr:uid="{09EAF11B-C866-4971-8727-49F1697C464F}"/>
    <cellStyle name="Output" xfId="229" builtinId="21"/>
    <cellStyle name="Percent" xfId="227" builtinId="5"/>
    <cellStyle name="Percent 2" xfId="31" xr:uid="{00000000-0005-0000-0000-000020000000}"/>
    <cellStyle name="Percent 2 2" xfId="32" xr:uid="{00000000-0005-0000-0000-000021000000}"/>
    <cellStyle name="subhead" xfId="33" xr:uid="{00000000-0005-0000-0000-000022000000}"/>
    <cellStyle name="Table subhead" xfId="34" xr:uid="{00000000-0005-0000-0000-000023000000}"/>
    <cellStyle name="T-Text-Thick-Centre" xfId="233" xr:uid="{6C9E62B5-F564-4B0D-AE9D-9D092E56ADF1}"/>
    <cellStyle name="T-Text-Thin-Centre" xfId="231" xr:uid="{EABFDD53-7AC9-4BF6-860C-615DF869C5A1}"/>
    <cellStyle name="wizActionApproved" xfId="35" xr:uid="{00000000-0005-0000-0000-000024000000}"/>
    <cellStyle name="wizActionApproved 2" xfId="36" xr:uid="{00000000-0005-0000-0000-000025000000}"/>
    <cellStyle name="wizActionPromoted" xfId="37" xr:uid="{00000000-0005-0000-0000-000026000000}"/>
    <cellStyle name="wizActionPromoted 2" xfId="38" xr:uid="{00000000-0005-0000-0000-000027000000}"/>
    <cellStyle name="wizActionPublished" xfId="39" xr:uid="{00000000-0005-0000-0000-000028000000}"/>
    <cellStyle name="wizActionPublished 2" xfId="40" xr:uid="{00000000-0005-0000-0000-000029000000}"/>
    <cellStyle name="wizActionRejected" xfId="41" xr:uid="{00000000-0005-0000-0000-00002A000000}"/>
    <cellStyle name="wizActionSigned-Off" xfId="42" xr:uid="{00000000-0005-0000-0000-00002B000000}"/>
    <cellStyle name="wizActionSigned-Off 2" xfId="43" xr:uid="{00000000-0005-0000-0000-00002C000000}"/>
    <cellStyle name="wizActionSubmitted" xfId="44" xr:uid="{00000000-0005-0000-0000-00002D000000}"/>
    <cellStyle name="wizActionSubmitted 2" xfId="45" xr:uid="{00000000-0005-0000-0000-00002E000000}"/>
    <cellStyle name="wizBORDER" xfId="46" xr:uid="{00000000-0005-0000-0000-00002F000000}"/>
    <cellStyle name="wizCOMMENT" xfId="47" xr:uid="{00000000-0005-0000-0000-000030000000}"/>
    <cellStyle name="wizCOMMENT 2" xfId="48" xr:uid="{00000000-0005-0000-0000-000031000000}"/>
    <cellStyle name="wizCROSSREF" xfId="49" xr:uid="{00000000-0005-0000-0000-000032000000}"/>
    <cellStyle name="wizCROSSREF 2" xfId="50" xr:uid="{00000000-0005-0000-0000-000033000000}"/>
    <cellStyle name="wizCURRENCY" xfId="51" xr:uid="{00000000-0005-0000-0000-000034000000}"/>
    <cellStyle name="wizCURRENCY 2" xfId="52" xr:uid="{00000000-0005-0000-0000-000035000000}"/>
    <cellStyle name="wizCUSTOM" xfId="53" xr:uid="{00000000-0005-0000-0000-000036000000}"/>
    <cellStyle name="wizCUSTOM 2" xfId="54" xr:uid="{00000000-0005-0000-0000-000037000000}"/>
    <cellStyle name="wizDATA" xfId="55" xr:uid="{00000000-0005-0000-0000-000038000000}"/>
    <cellStyle name="wizDATA 2" xfId="56" xr:uid="{00000000-0005-0000-0000-000039000000}"/>
    <cellStyle name="wizDATE" xfId="57" xr:uid="{00000000-0005-0000-0000-00003A000000}"/>
    <cellStyle name="wizDATEANDTIME" xfId="58" xr:uid="{00000000-0005-0000-0000-00003B000000}"/>
    <cellStyle name="wizDATEANDTIME 2" xfId="59" xr:uid="{00000000-0005-0000-0000-00003C000000}"/>
    <cellStyle name="wizDESCRIPTION" xfId="60" xr:uid="{00000000-0005-0000-0000-00003D000000}"/>
    <cellStyle name="wizDESCRIPTION 2" xfId="61" xr:uid="{00000000-0005-0000-0000-00003E000000}"/>
    <cellStyle name="wizDRILLSYMBOL" xfId="62" xr:uid="{00000000-0005-0000-0000-00003F000000}"/>
    <cellStyle name="wizGROUP" xfId="63" xr:uid="{00000000-0005-0000-0000-000040000000}"/>
    <cellStyle name="wizGROUP 2" xfId="64" xr:uid="{00000000-0005-0000-0000-000041000000}"/>
    <cellStyle name="wizHIDDEN" xfId="65" xr:uid="{00000000-0005-0000-0000-000042000000}"/>
    <cellStyle name="wizHIDDEN 2" xfId="66" xr:uid="{00000000-0005-0000-0000-000043000000}"/>
    <cellStyle name="WIZHOTCELL" xfId="67" xr:uid="{00000000-0005-0000-0000-000044000000}"/>
    <cellStyle name="WIZHOTCELL 2" xfId="68" xr:uid="{00000000-0005-0000-0000-000045000000}"/>
    <cellStyle name="wizIGNORE" xfId="69" xr:uid="{00000000-0005-0000-0000-000046000000}"/>
    <cellStyle name="wizIGNORE 2" xfId="70" xr:uid="{00000000-0005-0000-0000-000047000000}"/>
    <cellStyle name="wizINTERCODATA" xfId="71" xr:uid="{00000000-0005-0000-0000-000048000000}"/>
    <cellStyle name="wizINTERCODATA 2" xfId="72" xr:uid="{00000000-0005-0000-0000-000049000000}"/>
    <cellStyle name="wizLevel0" xfId="73" xr:uid="{00000000-0005-0000-0000-00004A000000}"/>
    <cellStyle name="wizLevel0 2" xfId="74" xr:uid="{00000000-0005-0000-0000-00004B000000}"/>
    <cellStyle name="wizLevel1" xfId="75" xr:uid="{00000000-0005-0000-0000-00004C000000}"/>
    <cellStyle name="wizLevel1 2" xfId="76" xr:uid="{00000000-0005-0000-0000-00004D000000}"/>
    <cellStyle name="wizLevel10" xfId="77" xr:uid="{00000000-0005-0000-0000-00004E000000}"/>
    <cellStyle name="wizLevel10 2" xfId="78" xr:uid="{00000000-0005-0000-0000-00004F000000}"/>
    <cellStyle name="wizLevel11" xfId="79" xr:uid="{00000000-0005-0000-0000-000050000000}"/>
    <cellStyle name="wizLevel11 2" xfId="80" xr:uid="{00000000-0005-0000-0000-000051000000}"/>
    <cellStyle name="wizLevel12" xfId="81" xr:uid="{00000000-0005-0000-0000-000052000000}"/>
    <cellStyle name="wizLevel12 2" xfId="82" xr:uid="{00000000-0005-0000-0000-000053000000}"/>
    <cellStyle name="wizLevel13" xfId="83" xr:uid="{00000000-0005-0000-0000-000054000000}"/>
    <cellStyle name="wizLevel13 2" xfId="84" xr:uid="{00000000-0005-0000-0000-000055000000}"/>
    <cellStyle name="wizLevel14" xfId="85" xr:uid="{00000000-0005-0000-0000-000056000000}"/>
    <cellStyle name="wizLevel14 2" xfId="86" xr:uid="{00000000-0005-0000-0000-000057000000}"/>
    <cellStyle name="wizLevel15" xfId="87" xr:uid="{00000000-0005-0000-0000-000058000000}"/>
    <cellStyle name="wizLevel15 2" xfId="88" xr:uid="{00000000-0005-0000-0000-000059000000}"/>
    <cellStyle name="wizLevel2" xfId="89" xr:uid="{00000000-0005-0000-0000-00005A000000}"/>
    <cellStyle name="wizLevel2 2" xfId="90" xr:uid="{00000000-0005-0000-0000-00005B000000}"/>
    <cellStyle name="wizLevel3" xfId="91" xr:uid="{00000000-0005-0000-0000-00005C000000}"/>
    <cellStyle name="wizLevel3 2" xfId="92" xr:uid="{00000000-0005-0000-0000-00005D000000}"/>
    <cellStyle name="wizLevel4" xfId="93" xr:uid="{00000000-0005-0000-0000-00005E000000}"/>
    <cellStyle name="wizLevel4 2" xfId="94" xr:uid="{00000000-0005-0000-0000-00005F000000}"/>
    <cellStyle name="wizLevel5" xfId="95" xr:uid="{00000000-0005-0000-0000-000060000000}"/>
    <cellStyle name="wizLevel5 2" xfId="96" xr:uid="{00000000-0005-0000-0000-000061000000}"/>
    <cellStyle name="wizLevel6" xfId="97" xr:uid="{00000000-0005-0000-0000-000062000000}"/>
    <cellStyle name="wizLevel6 2" xfId="98" xr:uid="{00000000-0005-0000-0000-000063000000}"/>
    <cellStyle name="wizLevel7" xfId="99" xr:uid="{00000000-0005-0000-0000-000064000000}"/>
    <cellStyle name="wizLevel7 2" xfId="100" xr:uid="{00000000-0005-0000-0000-000065000000}"/>
    <cellStyle name="wizLevel8" xfId="101" xr:uid="{00000000-0005-0000-0000-000066000000}"/>
    <cellStyle name="wizLevel8 2" xfId="102" xr:uid="{00000000-0005-0000-0000-000067000000}"/>
    <cellStyle name="wizLevel9" xfId="103" xr:uid="{00000000-0005-0000-0000-000068000000}"/>
    <cellStyle name="wizLevel9 2" xfId="104" xr:uid="{00000000-0005-0000-0000-000069000000}"/>
    <cellStyle name="wizLevelColour0" xfId="105" xr:uid="{00000000-0005-0000-0000-00006A000000}"/>
    <cellStyle name="wizLevelColour1" xfId="106" xr:uid="{00000000-0005-0000-0000-00006B000000}"/>
    <cellStyle name="wizLevelColour10" xfId="107" xr:uid="{00000000-0005-0000-0000-00006C000000}"/>
    <cellStyle name="wizLevelColour11" xfId="108" xr:uid="{00000000-0005-0000-0000-00006D000000}"/>
    <cellStyle name="wizLevelColour12" xfId="109" xr:uid="{00000000-0005-0000-0000-00006E000000}"/>
    <cellStyle name="wizLevelColour12 2" xfId="110" xr:uid="{00000000-0005-0000-0000-00006F000000}"/>
    <cellStyle name="wizLevelColour13" xfId="111" xr:uid="{00000000-0005-0000-0000-000070000000}"/>
    <cellStyle name="wizLevelColour13 2" xfId="112" xr:uid="{00000000-0005-0000-0000-000071000000}"/>
    <cellStyle name="wizLevelColour14" xfId="113" xr:uid="{00000000-0005-0000-0000-000072000000}"/>
    <cellStyle name="wizLevelColour14 2" xfId="114" xr:uid="{00000000-0005-0000-0000-000073000000}"/>
    <cellStyle name="wizLevelColour15" xfId="115" xr:uid="{00000000-0005-0000-0000-000074000000}"/>
    <cellStyle name="wizLevelColour15 2" xfId="116" xr:uid="{00000000-0005-0000-0000-000075000000}"/>
    <cellStyle name="wizLevelColour2" xfId="117" xr:uid="{00000000-0005-0000-0000-000076000000}"/>
    <cellStyle name="wizLevelColour3" xfId="118" xr:uid="{00000000-0005-0000-0000-000077000000}"/>
    <cellStyle name="wizLevelColour4" xfId="119" xr:uid="{00000000-0005-0000-0000-000078000000}"/>
    <cellStyle name="wizLevelColour4 2" xfId="120" xr:uid="{00000000-0005-0000-0000-000079000000}"/>
    <cellStyle name="wizLevelColour5" xfId="121" xr:uid="{00000000-0005-0000-0000-00007A000000}"/>
    <cellStyle name="wizLevelColour5 2" xfId="122" xr:uid="{00000000-0005-0000-0000-00007B000000}"/>
    <cellStyle name="wizLevelColour6" xfId="123" xr:uid="{00000000-0005-0000-0000-00007C000000}"/>
    <cellStyle name="wizLevelColour6 2" xfId="124" xr:uid="{00000000-0005-0000-0000-00007D000000}"/>
    <cellStyle name="wizLevelColour7" xfId="125" xr:uid="{00000000-0005-0000-0000-00007E000000}"/>
    <cellStyle name="wizLevelColour7 2" xfId="126" xr:uid="{00000000-0005-0000-0000-00007F000000}"/>
    <cellStyle name="wizLevelColour8" xfId="127" xr:uid="{00000000-0005-0000-0000-000080000000}"/>
    <cellStyle name="wizLevelColour9" xfId="128" xr:uid="{00000000-0005-0000-0000-000081000000}"/>
    <cellStyle name="wizNORMAL" xfId="129" xr:uid="{00000000-0005-0000-0000-000082000000}"/>
    <cellStyle name="wizNORMAL 2" xfId="130" xr:uid="{00000000-0005-0000-0000-000083000000}"/>
    <cellStyle name="wizNUMBER" xfId="131" xr:uid="{00000000-0005-0000-0000-000084000000}"/>
    <cellStyle name="wizReview0" xfId="132" xr:uid="{00000000-0005-0000-0000-000085000000}"/>
    <cellStyle name="wizReview0 2" xfId="133" xr:uid="{00000000-0005-0000-0000-000086000000}"/>
    <cellStyle name="wizReview1" xfId="134" xr:uid="{00000000-0005-0000-0000-000087000000}"/>
    <cellStyle name="wizReview-1" xfId="135" xr:uid="{00000000-0005-0000-0000-000088000000}"/>
    <cellStyle name="wizReview-1 2" xfId="136" xr:uid="{00000000-0005-0000-0000-000089000000}"/>
    <cellStyle name="wizReview10" xfId="137" xr:uid="{00000000-0005-0000-0000-00008A000000}"/>
    <cellStyle name="wizReview10 2" xfId="138" xr:uid="{00000000-0005-0000-0000-00008B000000}"/>
    <cellStyle name="wizReview11" xfId="139" xr:uid="{00000000-0005-0000-0000-00008C000000}"/>
    <cellStyle name="wizReview11 2" xfId="140" xr:uid="{00000000-0005-0000-0000-00008D000000}"/>
    <cellStyle name="wizReview12" xfId="141" xr:uid="{00000000-0005-0000-0000-00008E000000}"/>
    <cellStyle name="wizReview12 2" xfId="142" xr:uid="{00000000-0005-0000-0000-00008F000000}"/>
    <cellStyle name="wizReview13" xfId="143" xr:uid="{00000000-0005-0000-0000-000090000000}"/>
    <cellStyle name="wizReview13 2" xfId="144" xr:uid="{00000000-0005-0000-0000-000091000000}"/>
    <cellStyle name="wizReview14" xfId="145" xr:uid="{00000000-0005-0000-0000-000092000000}"/>
    <cellStyle name="wizReview14 2" xfId="146" xr:uid="{00000000-0005-0000-0000-000093000000}"/>
    <cellStyle name="wizReview15" xfId="147" xr:uid="{00000000-0005-0000-0000-000094000000}"/>
    <cellStyle name="wizReview15 2" xfId="148" xr:uid="{00000000-0005-0000-0000-000095000000}"/>
    <cellStyle name="wizReview2" xfId="149" xr:uid="{00000000-0005-0000-0000-000096000000}"/>
    <cellStyle name="wizReview-2" xfId="150" xr:uid="{00000000-0005-0000-0000-000097000000}"/>
    <cellStyle name="wizReview2 10" xfId="151" xr:uid="{00000000-0005-0000-0000-000098000000}"/>
    <cellStyle name="wizReview-2 10" xfId="152" xr:uid="{00000000-0005-0000-0000-000099000000}"/>
    <cellStyle name="wizReview2 11" xfId="153" xr:uid="{00000000-0005-0000-0000-00009A000000}"/>
    <cellStyle name="wizReview-2 11" xfId="154" xr:uid="{00000000-0005-0000-0000-00009B000000}"/>
    <cellStyle name="wizReview2 12" xfId="155" xr:uid="{00000000-0005-0000-0000-00009C000000}"/>
    <cellStyle name="wizReview-2 12" xfId="156" xr:uid="{00000000-0005-0000-0000-00009D000000}"/>
    <cellStyle name="wizReview2 13" xfId="157" xr:uid="{00000000-0005-0000-0000-00009E000000}"/>
    <cellStyle name="wizReview-2 13" xfId="158" xr:uid="{00000000-0005-0000-0000-00009F000000}"/>
    <cellStyle name="wizReview2 14" xfId="159" xr:uid="{00000000-0005-0000-0000-0000A0000000}"/>
    <cellStyle name="wizReview-2 14" xfId="160" xr:uid="{00000000-0005-0000-0000-0000A1000000}"/>
    <cellStyle name="wizReview2 15" xfId="161" xr:uid="{00000000-0005-0000-0000-0000A2000000}"/>
    <cellStyle name="wizReview-2 15" xfId="162" xr:uid="{00000000-0005-0000-0000-0000A3000000}"/>
    <cellStyle name="wizReview2 2" xfId="163" xr:uid="{00000000-0005-0000-0000-0000A4000000}"/>
    <cellStyle name="wizReview-2 2" xfId="164" xr:uid="{00000000-0005-0000-0000-0000A5000000}"/>
    <cellStyle name="wizReview2 3" xfId="165" xr:uid="{00000000-0005-0000-0000-0000A6000000}"/>
    <cellStyle name="wizReview-2 3" xfId="166" xr:uid="{00000000-0005-0000-0000-0000A7000000}"/>
    <cellStyle name="wizReview2 4" xfId="167" xr:uid="{00000000-0005-0000-0000-0000A8000000}"/>
    <cellStyle name="wizReview-2 4" xfId="168" xr:uid="{00000000-0005-0000-0000-0000A9000000}"/>
    <cellStyle name="wizReview2 5" xfId="169" xr:uid="{00000000-0005-0000-0000-0000AA000000}"/>
    <cellStyle name="wizReview-2 5" xfId="170" xr:uid="{00000000-0005-0000-0000-0000AB000000}"/>
    <cellStyle name="wizReview2 6" xfId="171" xr:uid="{00000000-0005-0000-0000-0000AC000000}"/>
    <cellStyle name="wizReview-2 6" xfId="172" xr:uid="{00000000-0005-0000-0000-0000AD000000}"/>
    <cellStyle name="wizReview2 7" xfId="173" xr:uid="{00000000-0005-0000-0000-0000AE000000}"/>
    <cellStyle name="wizReview-2 7" xfId="174" xr:uid="{00000000-0005-0000-0000-0000AF000000}"/>
    <cellStyle name="wizReview2 8" xfId="175" xr:uid="{00000000-0005-0000-0000-0000B0000000}"/>
    <cellStyle name="wizReview-2 8" xfId="176" xr:uid="{00000000-0005-0000-0000-0000B1000000}"/>
    <cellStyle name="wizReview2 9" xfId="177" xr:uid="{00000000-0005-0000-0000-0000B2000000}"/>
    <cellStyle name="wizReview-2 9" xfId="178" xr:uid="{00000000-0005-0000-0000-0000B3000000}"/>
    <cellStyle name="wizReview3" xfId="179" xr:uid="{00000000-0005-0000-0000-0000B4000000}"/>
    <cellStyle name="wizReview4" xfId="180" xr:uid="{00000000-0005-0000-0000-0000B5000000}"/>
    <cellStyle name="wizReview5" xfId="181" xr:uid="{00000000-0005-0000-0000-0000B6000000}"/>
    <cellStyle name="wizReview6" xfId="182" xr:uid="{00000000-0005-0000-0000-0000B7000000}"/>
    <cellStyle name="wizReview6 2" xfId="183" xr:uid="{00000000-0005-0000-0000-0000B8000000}"/>
    <cellStyle name="wizReview7" xfId="184" xr:uid="{00000000-0005-0000-0000-0000B9000000}"/>
    <cellStyle name="wizReview7 2" xfId="185" xr:uid="{00000000-0005-0000-0000-0000BA000000}"/>
    <cellStyle name="wizReview8" xfId="186" xr:uid="{00000000-0005-0000-0000-0000BB000000}"/>
    <cellStyle name="wizReview8 2" xfId="187" xr:uid="{00000000-0005-0000-0000-0000BC000000}"/>
    <cellStyle name="wizReview9" xfId="188" xr:uid="{00000000-0005-0000-0000-0000BD000000}"/>
    <cellStyle name="wizReview9 2" xfId="189" xr:uid="{00000000-0005-0000-0000-0000BE000000}"/>
    <cellStyle name="wizRowColour0" xfId="190" xr:uid="{00000000-0005-0000-0000-0000BF000000}"/>
    <cellStyle name="wizRowColour1" xfId="191" xr:uid="{00000000-0005-0000-0000-0000C0000000}"/>
    <cellStyle name="wizRowColour10" xfId="192" xr:uid="{00000000-0005-0000-0000-0000C1000000}"/>
    <cellStyle name="wizRowColour11" xfId="193" xr:uid="{00000000-0005-0000-0000-0000C2000000}"/>
    <cellStyle name="wizRowColour12" xfId="194" xr:uid="{00000000-0005-0000-0000-0000C3000000}"/>
    <cellStyle name="wizRowColour13" xfId="195" xr:uid="{00000000-0005-0000-0000-0000C4000000}"/>
    <cellStyle name="wizRowColour14" xfId="196" xr:uid="{00000000-0005-0000-0000-0000C5000000}"/>
    <cellStyle name="wizRowColour15" xfId="197" xr:uid="{00000000-0005-0000-0000-0000C6000000}"/>
    <cellStyle name="wizRowColour2" xfId="198" xr:uid="{00000000-0005-0000-0000-0000C7000000}"/>
    <cellStyle name="wizRowColour3" xfId="199" xr:uid="{00000000-0005-0000-0000-0000C8000000}"/>
    <cellStyle name="wizRowColour4" xfId="200" xr:uid="{00000000-0005-0000-0000-0000C9000000}"/>
    <cellStyle name="wizRowColour5" xfId="201" xr:uid="{00000000-0005-0000-0000-0000CA000000}"/>
    <cellStyle name="wizRowColour6" xfId="202" xr:uid="{00000000-0005-0000-0000-0000CB000000}"/>
    <cellStyle name="wizRowColour7" xfId="203" xr:uid="{00000000-0005-0000-0000-0000CC000000}"/>
    <cellStyle name="wizRowColour8" xfId="204" xr:uid="{00000000-0005-0000-0000-0000CD000000}"/>
    <cellStyle name="wizRowColour9" xfId="205" xr:uid="{00000000-0005-0000-0000-0000CE000000}"/>
    <cellStyle name="wizStarted" xfId="206" xr:uid="{00000000-0005-0000-0000-0000CF000000}"/>
    <cellStyle name="wizStarted 2" xfId="207" xr:uid="{00000000-0005-0000-0000-0000D0000000}"/>
    <cellStyle name="wizStatusCalculate" xfId="208" xr:uid="{00000000-0005-0000-0000-0000D1000000}"/>
    <cellStyle name="wizStatusConsolidate" xfId="209" xr:uid="{00000000-0005-0000-0000-0000D2000000}"/>
    <cellStyle name="wizStatusNoData" xfId="210" xr:uid="{00000000-0005-0000-0000-0000D3000000}"/>
    <cellStyle name="wizStatusNoData 2" xfId="211" xr:uid="{00000000-0005-0000-0000-0000D4000000}"/>
    <cellStyle name="wizStatusOK" xfId="212" xr:uid="{00000000-0005-0000-0000-0000D5000000}"/>
    <cellStyle name="wizStatusOK 2" xfId="213" xr:uid="{00000000-0005-0000-0000-0000D6000000}"/>
    <cellStyle name="wizStatusSystem" xfId="214" xr:uid="{00000000-0005-0000-0000-0000D7000000}"/>
    <cellStyle name="wizStatusSystem 2" xfId="215" xr:uid="{00000000-0005-0000-0000-0000D8000000}"/>
    <cellStyle name="wizStatusTranslate" xfId="216" xr:uid="{00000000-0005-0000-0000-0000D9000000}"/>
    <cellStyle name="wizStatusTranslate 2" xfId="217" xr:uid="{00000000-0005-0000-0000-0000DA000000}"/>
    <cellStyle name="wizSUBTITLE" xfId="218" xr:uid="{00000000-0005-0000-0000-0000DB000000}"/>
    <cellStyle name="wizSUBTOTAL" xfId="219" xr:uid="{00000000-0005-0000-0000-0000DC000000}"/>
    <cellStyle name="wizTIME" xfId="220" xr:uid="{00000000-0005-0000-0000-0000DD000000}"/>
    <cellStyle name="wizTIME 2" xfId="221" xr:uid="{00000000-0005-0000-0000-0000DE000000}"/>
    <cellStyle name="wizTITLE" xfId="222" xr:uid="{00000000-0005-0000-0000-0000DF000000}"/>
    <cellStyle name="wizTITLE1" xfId="223" xr:uid="{00000000-0005-0000-0000-0000E0000000}"/>
    <cellStyle name="wizTITLE2" xfId="224" xr:uid="{00000000-0005-0000-0000-0000E1000000}"/>
    <cellStyle name="wizTITLE3" xfId="225" xr:uid="{00000000-0005-0000-0000-0000E2000000}"/>
  </cellStyles>
  <dxfs count="3">
    <dxf>
      <fill>
        <patternFill>
          <bgColor rgb="FF00B0F0"/>
        </patternFill>
      </fill>
    </dxf>
    <dxf>
      <fill>
        <patternFill>
          <bgColor rgb="FF00B0F0"/>
        </patternFill>
      </fill>
    </dxf>
    <dxf>
      <fill>
        <patternFill>
          <bgColor rgb="FF0099FF"/>
        </patternFill>
      </fill>
    </dxf>
  </dxfs>
  <tableStyles count="0" defaultTableStyle="TableStyleMedium2" defaultPivotStyle="PivotStyleLight16"/>
  <colors>
    <mruColors>
      <color rgb="FF000F7B"/>
      <color rgb="FF69D6F6"/>
      <color rgb="FF54C9E5"/>
      <color rgb="FF33CCFF"/>
      <color rgb="FF93E3FF"/>
      <color rgb="FF06157B"/>
      <color rgb="FF90B6F4"/>
      <color rgb="FF8F9CF9"/>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9.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3486150</xdr:colOff>
      <xdr:row>10</xdr:row>
      <xdr:rowOff>168783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84" y="0"/>
          <a:ext cx="3486150" cy="21886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1629953</xdr:colOff>
      <xdr:row>5</xdr:row>
      <xdr:rowOff>111533</xdr:rowOff>
    </xdr:to>
    <xdr:pic>
      <xdr:nvPicPr>
        <xdr:cNvPr id="7" name="Picture 6">
          <a:extLst>
            <a:ext uri="{FF2B5EF4-FFF2-40B4-BE49-F238E27FC236}">
              <a16:creationId xmlns:a16="http://schemas.microsoft.com/office/drawing/2014/main" id="{5456C831-3767-4A57-838A-1305DBCD21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1351065</xdr:colOff>
      <xdr:row>4</xdr:row>
      <xdr:rowOff>131445</xdr:rowOff>
    </xdr:to>
    <xdr:pic>
      <xdr:nvPicPr>
        <xdr:cNvPr id="4" name="Picture 3">
          <a:extLst>
            <a:ext uri="{FF2B5EF4-FFF2-40B4-BE49-F238E27FC236}">
              <a16:creationId xmlns:a16="http://schemas.microsoft.com/office/drawing/2014/main" id="{95FC636E-C5D8-4B73-A399-79B1F396D3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47255" cy="8458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1619249</xdr:colOff>
      <xdr:row>5</xdr:row>
      <xdr:rowOff>94116</xdr:rowOff>
    </xdr:to>
    <xdr:pic>
      <xdr:nvPicPr>
        <xdr:cNvPr id="5" name="Picture 4">
          <a:extLst>
            <a:ext uri="{FF2B5EF4-FFF2-40B4-BE49-F238E27FC236}">
              <a16:creationId xmlns:a16="http://schemas.microsoft.com/office/drawing/2014/main" id="{5556E7B2-DB56-48FE-A0E1-C77629B4E7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1621789</xdr:colOff>
      <xdr:row>5</xdr:row>
      <xdr:rowOff>92211</xdr:rowOff>
    </xdr:to>
    <xdr:pic>
      <xdr:nvPicPr>
        <xdr:cNvPr id="2" name="Picture 1">
          <a:extLst>
            <a:ext uri="{FF2B5EF4-FFF2-40B4-BE49-F238E27FC236}">
              <a16:creationId xmlns:a16="http://schemas.microsoft.com/office/drawing/2014/main" id="{937FFB16-DAFF-4E1C-A7F2-9211BC92E3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7979" cy="100089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1621789</xdr:colOff>
      <xdr:row>5</xdr:row>
      <xdr:rowOff>92211</xdr:rowOff>
    </xdr:to>
    <xdr:pic>
      <xdr:nvPicPr>
        <xdr:cNvPr id="2" name="Picture 1">
          <a:extLst>
            <a:ext uri="{FF2B5EF4-FFF2-40B4-BE49-F238E27FC236}">
              <a16:creationId xmlns:a16="http://schemas.microsoft.com/office/drawing/2014/main" id="{A7BF921C-6DE0-4F50-B54B-228C6D0BE3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1789" cy="9970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1623059</xdr:colOff>
      <xdr:row>5</xdr:row>
      <xdr:rowOff>97926</xdr:rowOff>
    </xdr:to>
    <xdr:pic>
      <xdr:nvPicPr>
        <xdr:cNvPr id="4" name="Picture 3">
          <a:extLst>
            <a:ext uri="{FF2B5EF4-FFF2-40B4-BE49-F238E27FC236}">
              <a16:creationId xmlns:a16="http://schemas.microsoft.com/office/drawing/2014/main" id="{7DDA2E98-7E7C-4D5C-8716-DB7D0805AA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26034</xdr:colOff>
      <xdr:row>5</xdr:row>
      <xdr:rowOff>59826</xdr:rowOff>
    </xdr:to>
    <xdr:pic>
      <xdr:nvPicPr>
        <xdr:cNvPr id="5" name="Picture 4">
          <a:extLst>
            <a:ext uri="{FF2B5EF4-FFF2-40B4-BE49-F238E27FC236}">
              <a16:creationId xmlns:a16="http://schemas.microsoft.com/office/drawing/2014/main" id="{EF9E707E-15C9-4B6A-AFF5-330D5B7E8E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1354875</xdr:colOff>
      <xdr:row>4</xdr:row>
      <xdr:rowOff>135255</xdr:rowOff>
    </xdr:to>
    <xdr:pic>
      <xdr:nvPicPr>
        <xdr:cNvPr id="4" name="Picture 3">
          <a:extLst>
            <a:ext uri="{FF2B5EF4-FFF2-40B4-BE49-F238E27FC236}">
              <a16:creationId xmlns:a16="http://schemas.microsoft.com/office/drawing/2014/main" id="{61032239-F6B8-4411-B66E-4B155A9D54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47255" cy="8458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1619249</xdr:colOff>
      <xdr:row>5</xdr:row>
      <xdr:rowOff>94116</xdr:rowOff>
    </xdr:to>
    <xdr:pic>
      <xdr:nvPicPr>
        <xdr:cNvPr id="2" name="Picture 1">
          <a:extLst>
            <a:ext uri="{FF2B5EF4-FFF2-40B4-BE49-F238E27FC236}">
              <a16:creationId xmlns:a16="http://schemas.microsoft.com/office/drawing/2014/main" id="{7FC1A755-F9FD-46E2-AA95-A5E6738262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1619249</xdr:colOff>
      <xdr:row>5</xdr:row>
      <xdr:rowOff>132216</xdr:rowOff>
    </xdr:to>
    <xdr:pic>
      <xdr:nvPicPr>
        <xdr:cNvPr id="3" name="Picture 2">
          <a:extLst>
            <a:ext uri="{FF2B5EF4-FFF2-40B4-BE49-F238E27FC236}">
              <a16:creationId xmlns:a16="http://schemas.microsoft.com/office/drawing/2014/main" id="{15253501-704F-4CDD-883E-2F10BAD3E0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1623059</xdr:colOff>
      <xdr:row>5</xdr:row>
      <xdr:rowOff>135391</xdr:rowOff>
    </xdr:to>
    <xdr:pic>
      <xdr:nvPicPr>
        <xdr:cNvPr id="3" name="Picture 2">
          <a:extLst>
            <a:ext uri="{FF2B5EF4-FFF2-40B4-BE49-F238E27FC236}">
              <a16:creationId xmlns:a16="http://schemas.microsoft.com/office/drawing/2014/main" id="{43120483-9148-4B75-920E-D50EC707AA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330834</xdr:colOff>
      <xdr:row>5</xdr:row>
      <xdr:rowOff>136026</xdr:rowOff>
    </xdr:to>
    <xdr:pic>
      <xdr:nvPicPr>
        <xdr:cNvPr id="2" name="Picture 1">
          <a:extLst>
            <a:ext uri="{FF2B5EF4-FFF2-40B4-BE49-F238E27FC236}">
              <a16:creationId xmlns:a16="http://schemas.microsoft.com/office/drawing/2014/main" id="{26603B43-C839-4E82-8430-02E218F009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19249" cy="9894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1353243</xdr:colOff>
      <xdr:row>4</xdr:row>
      <xdr:rowOff>133623</xdr:rowOff>
    </xdr:to>
    <xdr:pic>
      <xdr:nvPicPr>
        <xdr:cNvPr id="4" name="Picture 3">
          <a:extLst>
            <a:ext uri="{FF2B5EF4-FFF2-40B4-BE49-F238E27FC236}">
              <a16:creationId xmlns:a16="http://schemas.microsoft.com/office/drawing/2014/main" id="{C90837E5-BE47-46F1-9255-3062AC5D1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47255" cy="845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1354875</xdr:colOff>
      <xdr:row>4</xdr:row>
      <xdr:rowOff>135255</xdr:rowOff>
    </xdr:to>
    <xdr:pic>
      <xdr:nvPicPr>
        <xdr:cNvPr id="8" name="Picture 7">
          <a:extLst>
            <a:ext uri="{FF2B5EF4-FFF2-40B4-BE49-F238E27FC236}">
              <a16:creationId xmlns:a16="http://schemas.microsoft.com/office/drawing/2014/main" id="{437D9590-5783-411C-8591-27AF7BE1B4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47255" cy="845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495299</xdr:colOff>
      <xdr:row>5</xdr:row>
      <xdr:rowOff>97926</xdr:rowOff>
    </xdr:to>
    <xdr:pic>
      <xdr:nvPicPr>
        <xdr:cNvPr id="10" name="Picture 9">
          <a:extLst>
            <a:ext uri="{FF2B5EF4-FFF2-40B4-BE49-F238E27FC236}">
              <a16:creationId xmlns:a16="http://schemas.microsoft.com/office/drawing/2014/main" id="{281CD16B-088B-463F-A819-A876AA9E36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1618614</xdr:colOff>
      <xdr:row>5</xdr:row>
      <xdr:rowOff>103006</xdr:rowOff>
    </xdr:to>
    <xdr:pic>
      <xdr:nvPicPr>
        <xdr:cNvPr id="6" name="Picture 5">
          <a:extLst>
            <a:ext uri="{FF2B5EF4-FFF2-40B4-BE49-F238E27FC236}">
              <a16:creationId xmlns:a16="http://schemas.microsoft.com/office/drawing/2014/main" id="{9DA7F5BF-64CD-45C0-A4C4-B0F3AF6902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1619249</xdr:colOff>
      <xdr:row>5</xdr:row>
      <xdr:rowOff>132216</xdr:rowOff>
    </xdr:to>
    <xdr:pic>
      <xdr:nvPicPr>
        <xdr:cNvPr id="8" name="Picture 7">
          <a:extLst>
            <a:ext uri="{FF2B5EF4-FFF2-40B4-BE49-F238E27FC236}">
              <a16:creationId xmlns:a16="http://schemas.microsoft.com/office/drawing/2014/main" id="{73F35CBF-B558-4D64-B139-3A841487A6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1633854</xdr:colOff>
      <xdr:row>5</xdr:row>
      <xdr:rowOff>99831</xdr:rowOff>
    </xdr:to>
    <xdr:pic>
      <xdr:nvPicPr>
        <xdr:cNvPr id="8" name="Picture 7">
          <a:extLst>
            <a:ext uri="{FF2B5EF4-FFF2-40B4-BE49-F238E27FC236}">
              <a16:creationId xmlns:a16="http://schemas.microsoft.com/office/drawing/2014/main" id="{CF282B27-4528-4F8A-AD2E-9AABFA8271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30679" cy="10237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609725" cy="990600"/>
    <xdr:pic>
      <xdr:nvPicPr>
        <xdr:cNvPr id="2" name="image9.jpg">
          <a:extLst>
            <a:ext uri="{FF2B5EF4-FFF2-40B4-BE49-F238E27FC236}">
              <a16:creationId xmlns:a16="http://schemas.microsoft.com/office/drawing/2014/main" id="{4B012749-24AE-4B54-9FA3-668F033E3190}"/>
            </a:ext>
          </a:extLst>
        </xdr:cNvPr>
        <xdr:cNvPicPr preferRelativeResize="0"/>
      </xdr:nvPicPr>
      <xdr:blipFill>
        <a:blip xmlns:r="http://schemas.openxmlformats.org/officeDocument/2006/relationships" r:embed="rId1" cstate="print"/>
        <a:stretch>
          <a:fillRect/>
        </a:stretch>
      </xdr:blipFill>
      <xdr:spPr>
        <a:xfrm>
          <a:off x="0" y="0"/>
          <a:ext cx="1609725" cy="990600"/>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ck.com/sustainability/approach-to-responsibility/sustainability-report-and-disclosure-portal/" TargetMode="External"/><Relationship Id="rId2" Type="http://schemas.openxmlformats.org/officeDocument/2006/relationships/hyperlink" Target="https://www.teck.com/media/2023-Annual-Report.pdf" TargetMode="External"/><Relationship Id="rId1" Type="http://schemas.openxmlformats.org/officeDocument/2006/relationships/hyperlink" Target="https://www.teck.com/media/2023-Sustainability-Report.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teck.com/products/data-sheets/" TargetMode="External"/><Relationship Id="rId18" Type="http://schemas.openxmlformats.org/officeDocument/2006/relationships/hyperlink" Target="https://www.teck.com/media/Trail-Sulphur-ISO-9001-2015.pdf" TargetMode="External"/><Relationship Id="rId26" Type="http://schemas.openxmlformats.org/officeDocument/2006/relationships/hyperlink" Target="https://www.teck.com/sustainability/sustainability-topics/communities-and-indigenous-peoples/community-investment/" TargetMode="External"/><Relationship Id="rId39" Type="http://schemas.openxmlformats.org/officeDocument/2006/relationships/hyperlink" Target="https://www.teck.com/media/HVC-ISO-14001-2015.pdf" TargetMode="External"/><Relationship Id="rId21" Type="http://schemas.openxmlformats.org/officeDocument/2006/relationships/hyperlink" Target="https://www.teck.com/media/Teck's-Expectations-for-Suppliers-and-Contractors.pdf" TargetMode="External"/><Relationship Id="rId34" Type="http://schemas.openxmlformats.org/officeDocument/2006/relationships/hyperlink" Target="https://www.teck.com/media/CdA-IQNET-ISO-14001-2015.pdf" TargetMode="External"/><Relationship Id="rId42" Type="http://schemas.openxmlformats.org/officeDocument/2006/relationships/hyperlink" Target="https://www.teck.com/media/RDO-ISO-14001-2015.pdf" TargetMode="External"/><Relationship Id="rId47" Type="http://schemas.openxmlformats.org/officeDocument/2006/relationships/drawing" Target="../drawings/drawing3.xml"/><Relationship Id="rId7" Type="http://schemas.openxmlformats.org/officeDocument/2006/relationships/hyperlink" Target="https://www.teck.com/media/Code-of-Sustainable-Conduct.pdf" TargetMode="External"/><Relationship Id="rId2" Type="http://schemas.openxmlformats.org/officeDocument/2006/relationships/hyperlink" Target="https://www.teck.com/media/Water-Policy.pdf" TargetMode="External"/><Relationship Id="rId16" Type="http://schemas.openxmlformats.org/officeDocument/2006/relationships/hyperlink" Target="https://www.teck.com/media/Trail-Indium-ISO-9001-2015.pdf" TargetMode="External"/><Relationship Id="rId29" Type="http://schemas.openxmlformats.org/officeDocument/2006/relationships/hyperlink" Target="https://www.teck.com/media/Teck-Climate-Change-Policy.pdf" TargetMode="External"/><Relationship Id="rId1" Type="http://schemas.openxmlformats.org/officeDocument/2006/relationships/hyperlink" Target="https://www.teck.com/sustainability/sustainability-topics/water/" TargetMode="External"/><Relationship Id="rId6" Type="http://schemas.openxmlformats.org/officeDocument/2006/relationships/hyperlink" Target="https://www.teck.com/media/Code-of-Ethics.pdf" TargetMode="External"/><Relationship Id="rId11" Type="http://schemas.openxmlformats.org/officeDocument/2006/relationships/hyperlink" Target="https://www.teck.com/responsibility/sustainability-topics/water/water-quality-in-the-elk-valley/" TargetMode="External"/><Relationship Id="rId24" Type="http://schemas.openxmlformats.org/officeDocument/2006/relationships/hyperlink" Target="https://www.teck.com/media/Equity-Diversity-and-Inclusion-Policy.pdf" TargetMode="External"/><Relationship Id="rId32" Type="http://schemas.openxmlformats.org/officeDocument/2006/relationships/hyperlink" Target="https://www.teck.com/media/Political-Contributions-Policy.pdf" TargetMode="External"/><Relationship Id="rId37" Type="http://schemas.openxmlformats.org/officeDocument/2006/relationships/hyperlink" Target="https://www.teck.com/media/FRO-ISO-14001-2015.pdf" TargetMode="External"/><Relationship Id="rId40" Type="http://schemas.openxmlformats.org/officeDocument/2006/relationships/hyperlink" Target="https://www.teck.com/media/LCO-ISO-14001-2015.pdf" TargetMode="External"/><Relationship Id="rId45" Type="http://schemas.openxmlformats.org/officeDocument/2006/relationships/hyperlink" Target="https://www.teck.com/sustainability/approach-to-responsibility/policies-and-commitments/policies/sustainability-standards/" TargetMode="External"/><Relationship Id="rId5" Type="http://schemas.openxmlformats.org/officeDocument/2006/relationships/hyperlink" Target="https://www.teck.com/sustainability/sustainability-topics/tailings-management/dam-safety-inspections/" TargetMode="External"/><Relationship Id="rId15" Type="http://schemas.openxmlformats.org/officeDocument/2006/relationships/hyperlink" Target="https://www.teck.com/media/Trail-Germanium-ISO-9001-2015.pdf" TargetMode="External"/><Relationship Id="rId23" Type="http://schemas.openxmlformats.org/officeDocument/2006/relationships/hyperlink" Target="https://www.teck.com/sustainability/sustainability-topics/our-people/" TargetMode="External"/><Relationship Id="rId28" Type="http://schemas.openxmlformats.org/officeDocument/2006/relationships/hyperlink" Target="https://www.teck.com/media/Human-Rights-Policy.pdf" TargetMode="External"/><Relationship Id="rId36" Type="http://schemas.openxmlformats.org/officeDocument/2006/relationships/hyperlink" Target="https://www.teck.com/media/EVO-ISO-14001-2015.pdf" TargetMode="External"/><Relationship Id="rId10" Type="http://schemas.openxmlformats.org/officeDocument/2006/relationships/hyperlink" Target="https://www.teck.com/media/Tax-Policy.pdf" TargetMode="External"/><Relationship Id="rId19" Type="http://schemas.openxmlformats.org/officeDocument/2006/relationships/hyperlink" Target="https://www.teck.com/media/Trail-Zinc-ISO-9001-2015.pdf" TargetMode="External"/><Relationship Id="rId31" Type="http://schemas.openxmlformats.org/officeDocument/2006/relationships/hyperlink" Target="https://www.teck.com/sustainability/sustainability-topics/climate-change/" TargetMode="External"/><Relationship Id="rId44" Type="http://schemas.openxmlformats.org/officeDocument/2006/relationships/hyperlink" Target="https://www.teck.com/media/Respectful-Workplace-Policy.pdf" TargetMode="External"/><Relationship Id="rId4" Type="http://schemas.openxmlformats.org/officeDocument/2006/relationships/hyperlink" Target="https://www.teck.com/sustainability/sustainability-topics/tailings-management/" TargetMode="External"/><Relationship Id="rId9" Type="http://schemas.openxmlformats.org/officeDocument/2006/relationships/hyperlink" Target="https://www.teck.com/responsibility/sustainability-topics/biodiversity-and-reclamation/" TargetMode="External"/><Relationship Id="rId14" Type="http://schemas.openxmlformats.org/officeDocument/2006/relationships/hyperlink" Target="https://www.teck.com/products/data-sheets/" TargetMode="External"/><Relationship Id="rId22" Type="http://schemas.openxmlformats.org/officeDocument/2006/relationships/hyperlink" Target="https://www.teck.com/media/Health-and-Safety-Policy.pdf" TargetMode="External"/><Relationship Id="rId27" Type="http://schemas.openxmlformats.org/officeDocument/2006/relationships/hyperlink" Target="https://www.teck.com/media/Indigenous-Peoples-Policy.pdf" TargetMode="External"/><Relationship Id="rId30" Type="http://schemas.openxmlformats.org/officeDocument/2006/relationships/hyperlink" Target="https://www.teck.com/media/Responsible-Mine-Closure-and-Reclamation.pdf" TargetMode="External"/><Relationship Id="rId35" Type="http://schemas.openxmlformats.org/officeDocument/2006/relationships/hyperlink" Target="https://www.teck.com/media/CdA-IRAM-ISO-14001-2015.pdf" TargetMode="External"/><Relationship Id="rId43" Type="http://schemas.openxmlformats.org/officeDocument/2006/relationships/hyperlink" Target="https://www.teck.com/media/Tailings-Management-Policy.pdf" TargetMode="External"/><Relationship Id="rId8" Type="http://schemas.openxmlformats.org/officeDocument/2006/relationships/hyperlink" Target="https://www.teck.com/media/Anti-Bribery-and-Corruption-Compliance-Policy-and-Interpretation-Guide.pdf" TargetMode="External"/><Relationship Id="rId3" Type="http://schemas.openxmlformats.org/officeDocument/2006/relationships/hyperlink" Target="https://www.teck.com/media/Teck_Climate_Change_Outlook_2021.pdf" TargetMode="External"/><Relationship Id="rId12" Type="http://schemas.openxmlformats.org/officeDocument/2006/relationships/hyperlink" Target="https://www.teck.com/sustainability/sustainability-topics/circularity/" TargetMode="External"/><Relationship Id="rId17" Type="http://schemas.openxmlformats.org/officeDocument/2006/relationships/hyperlink" Target="https://www.teck.com/media/Trail-Lead-ISO-9001-2015.pdf" TargetMode="External"/><Relationship Id="rId25" Type="http://schemas.openxmlformats.org/officeDocument/2006/relationships/hyperlink" Target="https://www.teck.com/sustainability/sustainability-topics/communities-and-indigenous-peoples/" TargetMode="External"/><Relationship Id="rId33" Type="http://schemas.openxmlformats.org/officeDocument/2006/relationships/hyperlink" Target="https://www.teck.com/sustainability/approach-to-responsibility/sustainability-approach-and-goals/" TargetMode="External"/><Relationship Id="rId38" Type="http://schemas.openxmlformats.org/officeDocument/2006/relationships/hyperlink" Target="https://www.teck.com/media/GHO-ISO-14001-2015.pdf" TargetMode="External"/><Relationship Id="rId46" Type="http://schemas.openxmlformats.org/officeDocument/2006/relationships/printerSettings" Target="../printerSettings/printerSettings3.bin"/><Relationship Id="rId20" Type="http://schemas.openxmlformats.org/officeDocument/2006/relationships/hyperlink" Target="https://www.teck.com/sustainability/sustainability-topics/health-and-safety/" TargetMode="External"/><Relationship Id="rId41" Type="http://schemas.openxmlformats.org/officeDocument/2006/relationships/hyperlink" Target="https://www.teck.com/media/Trail-ISO-14001-2015.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0F7B"/>
  </sheetPr>
  <dimension ref="B1:M28"/>
  <sheetViews>
    <sheetView showGridLines="0" tabSelected="1" zoomScaleNormal="100" workbookViewId="0"/>
  </sheetViews>
  <sheetFormatPr defaultColWidth="8.5546875" defaultRowHeight="14.4"/>
  <cols>
    <col min="1" max="1" width="2.44140625" customWidth="1"/>
    <col min="2" max="2" width="80.44140625" customWidth="1"/>
    <col min="3" max="3" width="48" customWidth="1"/>
    <col min="4" max="4" width="85.5546875" customWidth="1"/>
    <col min="5" max="5" width="43.5546875" customWidth="1"/>
    <col min="6" max="9" width="12.44140625" customWidth="1"/>
  </cols>
  <sheetData>
    <row r="1" spans="2:7" ht="15.6" customHeight="1"/>
    <row r="2" spans="2:7" ht="15.6" customHeight="1"/>
    <row r="3" spans="2:7" ht="15.6" customHeight="1"/>
    <row r="4" spans="2:7" ht="15.6" customHeight="1"/>
    <row r="5" spans="2:7" ht="15.6" customHeight="1"/>
    <row r="6" spans="2:7" ht="15.6" customHeight="1"/>
    <row r="7" spans="2:7" ht="15.6" customHeight="1"/>
    <row r="8" spans="2:7" ht="15.6" customHeight="1"/>
    <row r="9" spans="2:7" ht="15.6" customHeight="1"/>
    <row r="10" spans="2:7" ht="15.6" customHeight="1"/>
    <row r="11" spans="2:7" ht="15.6" customHeight="1"/>
    <row r="12" spans="2:7" ht="23.85" customHeight="1">
      <c r="B12" s="419" t="s">
        <v>0</v>
      </c>
      <c r="C12" s="419"/>
      <c r="D12" s="419"/>
      <c r="E12" s="419"/>
    </row>
    <row r="13" spans="2:7" ht="18" thickBot="1">
      <c r="B13" s="422"/>
      <c r="C13" s="416"/>
      <c r="D13" s="416"/>
      <c r="E13" s="416"/>
      <c r="F13" s="416"/>
      <c r="G13" s="416"/>
    </row>
    <row r="14" spans="2:7" s="80" customFormat="1" ht="19.2" thickTop="1" thickBot="1">
      <c r="B14" s="905" t="s">
        <v>1</v>
      </c>
      <c r="C14" s="905"/>
      <c r="D14" s="416"/>
      <c r="E14" s="416"/>
      <c r="F14" s="416"/>
      <c r="G14" s="416"/>
    </row>
    <row r="15" spans="2:7" ht="18" customHeight="1" thickTop="1"/>
    <row r="16" spans="2:7" ht="42.6" customHeight="1">
      <c r="B16" s="906" t="s">
        <v>2</v>
      </c>
      <c r="C16" s="907"/>
      <c r="D16" t="s">
        <v>1828</v>
      </c>
    </row>
    <row r="17" spans="2:13" ht="42.6" customHeight="1">
      <c r="B17" s="912" t="s">
        <v>3</v>
      </c>
      <c r="C17" s="913"/>
      <c r="D17" s="420"/>
      <c r="E17" s="420"/>
      <c r="F17" s="420"/>
      <c r="G17" s="420"/>
    </row>
    <row r="18" spans="2:13" ht="42.6" customHeight="1">
      <c r="B18" s="912" t="s">
        <v>4</v>
      </c>
      <c r="C18" s="913"/>
      <c r="D18" s="420"/>
      <c r="E18" s="420"/>
      <c r="F18" s="420"/>
      <c r="G18" s="420"/>
    </row>
    <row r="19" spans="2:13" ht="42.6" customHeight="1">
      <c r="B19" s="912" t="s">
        <v>5</v>
      </c>
      <c r="C19" s="913"/>
      <c r="D19" s="420"/>
      <c r="E19" s="420"/>
      <c r="F19" s="420"/>
      <c r="G19" s="420"/>
    </row>
    <row r="20" spans="2:13" ht="42.6" customHeight="1">
      <c r="B20" s="912" t="s">
        <v>6</v>
      </c>
      <c r="C20" s="913"/>
      <c r="D20" s="420"/>
      <c r="E20" s="420"/>
      <c r="F20" s="420"/>
      <c r="G20" s="420"/>
      <c r="M20" s="58"/>
    </row>
    <row r="21" spans="2:13" ht="42.6" customHeight="1">
      <c r="B21" s="909" t="s">
        <v>7</v>
      </c>
      <c r="C21" s="910"/>
      <c r="D21" s="420"/>
      <c r="E21" s="420"/>
      <c r="F21" s="420"/>
      <c r="G21" s="420"/>
    </row>
    <row r="22" spans="2:13" ht="16.350000000000001" customHeight="1">
      <c r="B22" s="911"/>
      <c r="C22" s="911"/>
      <c r="D22" s="57"/>
      <c r="E22" s="57"/>
      <c r="F22" s="57"/>
      <c r="G22" s="57"/>
      <c r="H22" s="57"/>
      <c r="I22" s="57"/>
    </row>
    <row r="23" spans="2:13" ht="23.85" customHeight="1">
      <c r="B23" s="423" t="s">
        <v>8</v>
      </c>
      <c r="C23" s="519" t="s">
        <v>9</v>
      </c>
      <c r="D23" s="81"/>
      <c r="E23" s="81"/>
      <c r="F23" s="81"/>
      <c r="G23" s="81"/>
      <c r="H23" s="81"/>
      <c r="I23" s="81"/>
    </row>
    <row r="24" spans="2:13" ht="23.85" customHeight="1">
      <c r="B24" s="511" t="s">
        <v>10</v>
      </c>
      <c r="C24" s="518" t="s">
        <v>11</v>
      </c>
      <c r="D24" s="81"/>
      <c r="E24" s="81"/>
      <c r="F24" s="81"/>
      <c r="G24" s="81"/>
      <c r="H24" s="81"/>
      <c r="I24" s="81"/>
    </row>
    <row r="25" spans="2:13" ht="23.85" customHeight="1">
      <c r="B25" s="424" t="s">
        <v>12</v>
      </c>
      <c r="C25" s="425" t="s">
        <v>13</v>
      </c>
      <c r="D25" s="421"/>
      <c r="E25" s="421"/>
      <c r="F25" s="81"/>
      <c r="G25" s="81"/>
      <c r="H25" s="81"/>
      <c r="I25" s="81"/>
    </row>
    <row r="26" spans="2:13" ht="18.600000000000001" customHeight="1">
      <c r="B26" s="908"/>
      <c r="C26" s="908"/>
      <c r="D26" s="8"/>
      <c r="E26" s="8"/>
    </row>
    <row r="27" spans="2:13" ht="38.1" customHeight="1">
      <c r="B27" s="906" t="s">
        <v>14</v>
      </c>
      <c r="C27" s="907"/>
      <c r="D27" s="420"/>
      <c r="E27" s="420"/>
      <c r="F27" s="420"/>
      <c r="G27" s="420"/>
      <c r="H27" s="420"/>
      <c r="I27" s="420"/>
    </row>
    <row r="28" spans="2:13" ht="21" customHeight="1">
      <c r="B28" s="903" t="s">
        <v>15</v>
      </c>
      <c r="C28" s="904"/>
      <c r="D28" s="120"/>
      <c r="E28" s="120"/>
      <c r="F28" s="120"/>
      <c r="G28" s="120"/>
      <c r="H28" s="120"/>
      <c r="I28" s="120"/>
    </row>
  </sheetData>
  <sheetProtection algorithmName="SHA-512" hashValue="mN18iBMVXSqy3qS4htiKUYh+yLQGcxdjHO8I4vpNE2NoCBgpNEfDTTiU/vJ/vNWZayubUuZSqvCARzqVp5lU+w==" saltValue="JHk4qFAa1GqIGU8nPVYuNQ==" spinCount="100000" sheet="1" objects="1" scenarios="1"/>
  <mergeCells count="11">
    <mergeCell ref="B28:C28"/>
    <mergeCell ref="B14:C14"/>
    <mergeCell ref="B16:C16"/>
    <mergeCell ref="B26:C26"/>
    <mergeCell ref="B27:C27"/>
    <mergeCell ref="B21:C21"/>
    <mergeCell ref="B22:C22"/>
    <mergeCell ref="B17:C17"/>
    <mergeCell ref="B18:C18"/>
    <mergeCell ref="B19:C19"/>
    <mergeCell ref="B20:C20"/>
  </mergeCells>
  <hyperlinks>
    <hyperlink ref="C23" r:id="rId1" xr:uid="{C52250DD-582D-4206-877F-4EAEC311A747}"/>
    <hyperlink ref="C24" r:id="rId2" xr:uid="{EB949A5E-C2B7-4F7B-8571-558AAE1F09A3}"/>
    <hyperlink ref="C25" r:id="rId3" xr:uid="{2D02B417-F285-4A1C-955F-92513D869C37}"/>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3F3B3-5F18-4B7A-8D05-4BB13E723FAF}">
  <sheetPr codeName="Sheet8">
    <tabColor rgb="FF93E3FF"/>
    <pageSetUpPr autoPageBreaks="0"/>
  </sheetPr>
  <dimension ref="A2:V291"/>
  <sheetViews>
    <sheetView showGridLines="0" zoomScale="92" zoomScaleNormal="80" workbookViewId="0"/>
  </sheetViews>
  <sheetFormatPr defaultColWidth="8.5546875" defaultRowHeight="14.4"/>
  <cols>
    <col min="1" max="1" width="43" customWidth="1"/>
    <col min="2" max="11" width="17.5546875" customWidth="1"/>
    <col min="12" max="12" width="15.44140625" customWidth="1"/>
    <col min="13" max="13" width="15.5546875" customWidth="1"/>
    <col min="14" max="14" width="15.44140625" customWidth="1"/>
    <col min="15" max="15" width="13" customWidth="1"/>
    <col min="16" max="16" width="12.5546875" bestFit="1" customWidth="1"/>
    <col min="17" max="17" width="12.44140625" bestFit="1" customWidth="1"/>
    <col min="18" max="18" width="12.5546875" bestFit="1" customWidth="1"/>
    <col min="19" max="19" width="12.44140625" bestFit="1" customWidth="1"/>
    <col min="20" max="20" width="12.5546875" bestFit="1" customWidth="1"/>
    <col min="21" max="21" width="12.44140625" bestFit="1" customWidth="1"/>
  </cols>
  <sheetData>
    <row r="2" spans="1:8">
      <c r="H2" s="96"/>
    </row>
    <row r="7" spans="1:8" ht="21">
      <c r="A7" s="981" t="s">
        <v>0</v>
      </c>
      <c r="B7" s="981"/>
      <c r="C7" s="981"/>
      <c r="D7" s="981"/>
      <c r="E7" s="981"/>
      <c r="F7" s="981"/>
      <c r="G7" s="981"/>
      <c r="H7" s="981"/>
    </row>
    <row r="8" spans="1:8" ht="21.6" thickBot="1">
      <c r="A8" s="138"/>
      <c r="B8" s="136"/>
      <c r="C8" s="136"/>
      <c r="D8" s="136"/>
      <c r="E8" s="136"/>
      <c r="F8" s="136"/>
      <c r="G8" s="136"/>
      <c r="H8" s="136"/>
    </row>
    <row r="9" spans="1:8" ht="18.600000000000001" thickTop="1" thickBot="1">
      <c r="A9" s="1052" t="s">
        <v>26</v>
      </c>
      <c r="B9" s="1052"/>
      <c r="C9" s="1052"/>
      <c r="D9" s="1052"/>
      <c r="E9" s="1052"/>
      <c r="F9" s="1052"/>
      <c r="G9" s="1052"/>
      <c r="H9" s="1052"/>
    </row>
    <row r="10" spans="1:8" ht="18" thickTop="1">
      <c r="A10" s="7"/>
      <c r="B10" s="6"/>
      <c r="C10" s="6"/>
      <c r="D10" s="6"/>
      <c r="E10" s="6"/>
      <c r="F10" s="6"/>
    </row>
    <row r="11" spans="1:8" ht="16.2">
      <c r="A11" s="972" t="s">
        <v>560</v>
      </c>
      <c r="B11" s="972"/>
      <c r="C11" s="972"/>
      <c r="D11" s="972"/>
      <c r="E11" s="972"/>
      <c r="F11" s="972"/>
      <c r="G11" s="972"/>
      <c r="H11" s="972"/>
    </row>
    <row r="12" spans="1:8">
      <c r="A12" s="172"/>
      <c r="B12" s="499">
        <v>2023</v>
      </c>
      <c r="C12" s="172">
        <v>2022</v>
      </c>
      <c r="D12" s="172">
        <v>2021</v>
      </c>
      <c r="E12" s="144">
        <v>2020</v>
      </c>
      <c r="F12" s="144">
        <v>2019</v>
      </c>
      <c r="G12" s="144">
        <v>2018</v>
      </c>
      <c r="H12" s="144">
        <v>2017</v>
      </c>
    </row>
    <row r="13" spans="1:8">
      <c r="A13" s="1054" t="s">
        <v>561</v>
      </c>
      <c r="B13" s="1054"/>
      <c r="C13" s="1054"/>
      <c r="D13" s="1054"/>
      <c r="E13" s="1054"/>
      <c r="F13" s="1054"/>
      <c r="G13" s="1054"/>
      <c r="H13" s="1054"/>
    </row>
    <row r="14" spans="1:8" ht="16.2">
      <c r="A14" s="262" t="s">
        <v>562</v>
      </c>
      <c r="B14" s="638">
        <v>145770</v>
      </c>
      <c r="C14" s="192">
        <v>117327</v>
      </c>
      <c r="D14" s="192">
        <v>117262</v>
      </c>
      <c r="E14" s="192">
        <v>118284</v>
      </c>
      <c r="F14" s="192">
        <v>127018</v>
      </c>
      <c r="G14" s="192">
        <v>128146</v>
      </c>
      <c r="H14" s="192">
        <v>115368</v>
      </c>
    </row>
    <row r="15" spans="1:8" ht="16.2">
      <c r="A15" s="262" t="s">
        <v>563</v>
      </c>
      <c r="B15" s="638">
        <v>147127</v>
      </c>
      <c r="C15" s="192">
        <v>184327</v>
      </c>
      <c r="D15" s="192">
        <v>164977</v>
      </c>
      <c r="E15" s="192">
        <v>199558</v>
      </c>
      <c r="F15" s="192">
        <v>210945</v>
      </c>
      <c r="G15" s="192">
        <v>217401</v>
      </c>
      <c r="H15" s="192">
        <v>254911</v>
      </c>
    </row>
    <row r="16" spans="1:8">
      <c r="A16" s="262" t="s">
        <v>564</v>
      </c>
      <c r="B16" s="638">
        <v>228188</v>
      </c>
      <c r="C16" s="192">
        <v>235671</v>
      </c>
      <c r="D16" s="192">
        <v>219003</v>
      </c>
      <c r="E16" s="192">
        <v>256134</v>
      </c>
      <c r="F16" s="192">
        <v>263600</v>
      </c>
      <c r="G16" s="192">
        <v>293171</v>
      </c>
      <c r="H16" s="192">
        <v>315547</v>
      </c>
    </row>
    <row r="17" spans="1:11">
      <c r="A17" s="262" t="s">
        <v>565</v>
      </c>
      <c r="B17" s="638">
        <v>56824</v>
      </c>
      <c r="C17" s="192">
        <v>52904</v>
      </c>
      <c r="D17" s="192">
        <v>54129</v>
      </c>
      <c r="E17" s="192">
        <v>58412</v>
      </c>
      <c r="F17" s="192">
        <v>58552</v>
      </c>
      <c r="G17" s="192">
        <v>62033</v>
      </c>
      <c r="H17" s="192">
        <v>54395</v>
      </c>
    </row>
    <row r="18" spans="1:11">
      <c r="A18" s="262" t="s">
        <v>566</v>
      </c>
      <c r="B18" s="638">
        <v>168358</v>
      </c>
      <c r="C18" s="192">
        <v>134131</v>
      </c>
      <c r="D18" s="192">
        <v>138812</v>
      </c>
      <c r="E18" s="192">
        <v>157641</v>
      </c>
      <c r="F18" s="192">
        <v>148914</v>
      </c>
      <c r="G18" s="192">
        <v>174688</v>
      </c>
      <c r="H18" s="192">
        <v>176563</v>
      </c>
    </row>
    <row r="19" spans="1:11" ht="16.2">
      <c r="A19" s="262" t="s">
        <v>567</v>
      </c>
      <c r="B19" s="638">
        <v>315784</v>
      </c>
      <c r="C19" s="192">
        <v>250449</v>
      </c>
      <c r="D19" s="192">
        <v>256074</v>
      </c>
      <c r="E19" s="192">
        <v>275925</v>
      </c>
      <c r="F19" s="192">
        <v>275931</v>
      </c>
      <c r="G19" s="192">
        <v>302835</v>
      </c>
      <c r="H19" s="192">
        <v>291931</v>
      </c>
    </row>
    <row r="20" spans="1:11">
      <c r="A20" s="1055" t="s">
        <v>568</v>
      </c>
      <c r="B20" s="1055"/>
      <c r="C20" s="1055"/>
      <c r="D20" s="1055"/>
      <c r="E20" s="1055"/>
      <c r="F20" s="1055"/>
      <c r="G20" s="1055"/>
      <c r="H20" s="1055"/>
    </row>
    <row r="21" spans="1:11" ht="16.2">
      <c r="A21" s="262" t="s">
        <v>562</v>
      </c>
      <c r="B21" s="638">
        <v>72645</v>
      </c>
      <c r="C21" s="192">
        <v>47701</v>
      </c>
      <c r="D21" s="192">
        <v>45222</v>
      </c>
      <c r="E21" s="192">
        <v>47739</v>
      </c>
      <c r="F21" s="192">
        <v>51954</v>
      </c>
      <c r="G21" s="192">
        <v>60003</v>
      </c>
      <c r="H21" s="192">
        <v>44225</v>
      </c>
      <c r="J21" s="28"/>
    </row>
    <row r="22" spans="1:11" ht="16.2">
      <c r="A22" s="262" t="s">
        <v>563</v>
      </c>
      <c r="B22" s="638">
        <v>147127</v>
      </c>
      <c r="C22" s="192">
        <v>184327</v>
      </c>
      <c r="D22" s="192">
        <v>164977</v>
      </c>
      <c r="E22" s="192">
        <v>199558</v>
      </c>
      <c r="F22" s="192">
        <v>210945</v>
      </c>
      <c r="G22" s="192">
        <v>217401</v>
      </c>
      <c r="H22" s="192">
        <v>254911</v>
      </c>
    </row>
    <row r="23" spans="1:11">
      <c r="A23" s="262" t="s">
        <v>564</v>
      </c>
      <c r="B23" s="638">
        <v>163414</v>
      </c>
      <c r="C23" s="192">
        <v>173158</v>
      </c>
      <c r="D23" s="192">
        <v>153700</v>
      </c>
      <c r="E23" s="192">
        <v>190658</v>
      </c>
      <c r="F23" s="192">
        <v>195970</v>
      </c>
      <c r="G23" s="192">
        <v>231152</v>
      </c>
      <c r="H23" s="192">
        <v>249657</v>
      </c>
    </row>
    <row r="24" spans="1:11">
      <c r="A24" s="262" t="s">
        <v>565</v>
      </c>
      <c r="B24" s="638">
        <v>50257</v>
      </c>
      <c r="C24" s="192">
        <v>45791</v>
      </c>
      <c r="D24" s="192">
        <v>47392</v>
      </c>
      <c r="E24" s="192">
        <v>53343</v>
      </c>
      <c r="F24" s="192">
        <v>51118</v>
      </c>
      <c r="G24" s="192">
        <v>55908</v>
      </c>
      <c r="H24" s="192">
        <v>49142</v>
      </c>
    </row>
    <row r="25" spans="1:11">
      <c r="A25" s="262" t="s">
        <v>566</v>
      </c>
      <c r="B25" s="638">
        <v>168358</v>
      </c>
      <c r="C25" s="192">
        <v>134131</v>
      </c>
      <c r="D25" s="192">
        <v>138812</v>
      </c>
      <c r="E25" s="192">
        <v>157641</v>
      </c>
      <c r="F25" s="192">
        <v>148914</v>
      </c>
      <c r="G25" s="192">
        <v>174688</v>
      </c>
      <c r="H25" s="192">
        <v>176563</v>
      </c>
    </row>
    <row r="26" spans="1:11" ht="16.2">
      <c r="A26" s="262" t="s">
        <v>567</v>
      </c>
      <c r="B26" s="638">
        <v>242687</v>
      </c>
      <c r="C26" s="192">
        <v>180823</v>
      </c>
      <c r="D26" s="192">
        <v>184034</v>
      </c>
      <c r="E26" s="192">
        <v>205381</v>
      </c>
      <c r="F26" s="192">
        <v>200867</v>
      </c>
      <c r="G26" s="192">
        <v>234691</v>
      </c>
      <c r="H26" s="192">
        <v>220788</v>
      </c>
    </row>
    <row r="27" spans="1:11" ht="16.2">
      <c r="A27" s="262" t="s">
        <v>569</v>
      </c>
      <c r="B27" s="639">
        <v>0.69</v>
      </c>
      <c r="C27" s="263">
        <v>0.74</v>
      </c>
      <c r="D27" s="263">
        <v>0.75</v>
      </c>
      <c r="E27" s="263">
        <v>0.77</v>
      </c>
      <c r="F27" s="263">
        <v>0.74</v>
      </c>
      <c r="G27" s="263">
        <v>0.74</v>
      </c>
      <c r="H27" s="263">
        <v>0.8</v>
      </c>
    </row>
    <row r="28" spans="1:11" s="15" customFormat="1" ht="17.25" customHeight="1">
      <c r="A28" s="929" t="s">
        <v>570</v>
      </c>
      <c r="B28" s="929"/>
      <c r="C28" s="929"/>
      <c r="D28" s="929"/>
      <c r="E28" s="929"/>
      <c r="F28" s="929"/>
      <c r="G28" s="929"/>
      <c r="H28" s="929"/>
      <c r="I28" s="517"/>
      <c r="J28" s="517"/>
      <c r="K28" s="517"/>
    </row>
    <row r="29" spans="1:11">
      <c r="A29" s="1033" t="s">
        <v>571</v>
      </c>
      <c r="B29" s="1033"/>
      <c r="C29" s="1033"/>
      <c r="D29" s="1033"/>
      <c r="E29" s="1033"/>
      <c r="F29" s="1033"/>
      <c r="G29" s="1033"/>
      <c r="H29" s="1033"/>
    </row>
    <row r="30" spans="1:11">
      <c r="A30" s="1033" t="s">
        <v>572</v>
      </c>
      <c r="B30" s="1033"/>
      <c r="C30" s="1033"/>
      <c r="D30" s="1033"/>
      <c r="E30" s="1033"/>
      <c r="F30" s="1033"/>
      <c r="G30" s="1033"/>
      <c r="H30" s="1033"/>
    </row>
    <row r="31" spans="1:11">
      <c r="A31" s="1033" t="s">
        <v>573</v>
      </c>
      <c r="B31" s="1033"/>
      <c r="C31" s="1033"/>
      <c r="D31" s="1033"/>
      <c r="E31" s="1033"/>
      <c r="F31" s="1033"/>
      <c r="G31" s="1033"/>
      <c r="H31" s="1033"/>
    </row>
    <row r="32" spans="1:11">
      <c r="A32" s="1033" t="s">
        <v>574</v>
      </c>
      <c r="B32" s="1033"/>
      <c r="C32" s="1033"/>
      <c r="D32" s="1033"/>
      <c r="E32" s="1033"/>
      <c r="F32" s="1033"/>
      <c r="G32" s="1033"/>
      <c r="H32" s="1033"/>
    </row>
    <row r="33" spans="1:12">
      <c r="A33" s="20"/>
      <c r="B33" s="20"/>
      <c r="C33" s="20"/>
      <c r="D33" s="20"/>
      <c r="E33" s="20"/>
      <c r="F33" s="20"/>
      <c r="G33" s="20"/>
      <c r="H33" s="20"/>
    </row>
    <row r="34" spans="1:12">
      <c r="A34" s="21"/>
      <c r="B34" s="21"/>
      <c r="C34" s="21"/>
      <c r="D34" s="21"/>
      <c r="E34" s="21"/>
      <c r="F34" s="21"/>
      <c r="G34" s="21"/>
      <c r="H34" s="21"/>
      <c r="I34" s="21"/>
      <c r="J34" s="21"/>
      <c r="K34" s="21"/>
      <c r="L34" s="4"/>
    </row>
    <row r="35" spans="1:12" ht="16.2">
      <c r="A35" s="972" t="s">
        <v>575</v>
      </c>
      <c r="B35" s="972"/>
      <c r="C35" s="972"/>
      <c r="D35" s="972"/>
      <c r="E35" s="972"/>
      <c r="F35" s="972"/>
      <c r="G35" s="972"/>
      <c r="H35" s="972"/>
      <c r="I35" s="972"/>
      <c r="J35" s="972"/>
      <c r="K35" s="972"/>
      <c r="L35" s="4"/>
    </row>
    <row r="36" spans="1:12" ht="36.75" customHeight="1">
      <c r="A36" s="1049"/>
      <c r="B36" s="1050" t="s">
        <v>576</v>
      </c>
      <c r="C36" s="1026" t="s">
        <v>561</v>
      </c>
      <c r="D36" s="1026"/>
      <c r="E36" s="1026"/>
      <c r="F36" s="1026" t="s">
        <v>568</v>
      </c>
      <c r="G36" s="1026"/>
      <c r="H36" s="1026"/>
      <c r="I36" s="1036" t="s">
        <v>577</v>
      </c>
      <c r="J36" s="1036"/>
      <c r="K36" s="1036"/>
      <c r="L36" s="4"/>
    </row>
    <row r="37" spans="1:12">
      <c r="A37" s="1049"/>
      <c r="B37" s="1050"/>
      <c r="C37" s="1037" t="s">
        <v>578</v>
      </c>
      <c r="D37" s="1037"/>
      <c r="E37" s="1037"/>
      <c r="F37" s="1037" t="s">
        <v>578</v>
      </c>
      <c r="G37" s="1037"/>
      <c r="H37" s="1037"/>
      <c r="I37" s="1037" t="s">
        <v>578</v>
      </c>
      <c r="J37" s="1037"/>
      <c r="K37" s="1037"/>
      <c r="L37" s="4"/>
    </row>
    <row r="38" spans="1:12" ht="15.6">
      <c r="A38" s="1049"/>
      <c r="B38" s="1050"/>
      <c r="C38" s="172" t="s">
        <v>579</v>
      </c>
      <c r="D38" s="172" t="s">
        <v>580</v>
      </c>
      <c r="E38" s="172" t="s">
        <v>178</v>
      </c>
      <c r="F38" s="172" t="s">
        <v>579</v>
      </c>
      <c r="G38" s="172" t="s">
        <v>580</v>
      </c>
      <c r="H38" s="172" t="s">
        <v>178</v>
      </c>
      <c r="I38" s="172" t="s">
        <v>579</v>
      </c>
      <c r="J38" s="172" t="s">
        <v>580</v>
      </c>
      <c r="K38" s="172" t="s">
        <v>178</v>
      </c>
      <c r="L38" s="4"/>
    </row>
    <row r="39" spans="1:12" ht="15.6">
      <c r="A39" s="1051" t="s">
        <v>581</v>
      </c>
      <c r="B39" s="166" t="s">
        <v>582</v>
      </c>
      <c r="C39" s="264">
        <v>82681</v>
      </c>
      <c r="D39" s="264">
        <v>12493</v>
      </c>
      <c r="E39" s="264">
        <v>95173</v>
      </c>
      <c r="F39" s="264">
        <v>11132</v>
      </c>
      <c r="G39" s="264">
        <v>12493</v>
      </c>
      <c r="H39" s="264">
        <v>23625</v>
      </c>
      <c r="I39" s="264">
        <v>487.50189999999998</v>
      </c>
      <c r="J39" s="264">
        <v>0</v>
      </c>
      <c r="K39" s="264">
        <v>487.50189999999998</v>
      </c>
      <c r="L39" s="4"/>
    </row>
    <row r="40" spans="1:12" ht="15.6">
      <c r="A40" s="1051"/>
      <c r="B40" s="166" t="s">
        <v>583</v>
      </c>
      <c r="C40" s="264">
        <v>20855</v>
      </c>
      <c r="D40" s="264">
        <v>3103</v>
      </c>
      <c r="E40" s="264">
        <v>23958</v>
      </c>
      <c r="F40" s="264">
        <v>20855</v>
      </c>
      <c r="G40" s="264">
        <v>1554</v>
      </c>
      <c r="H40" s="264">
        <v>22408</v>
      </c>
      <c r="I40" s="264">
        <v>9516.4476999999988</v>
      </c>
      <c r="J40" s="264">
        <v>76.248000000000005</v>
      </c>
      <c r="K40" s="264">
        <v>9592.6957000000002</v>
      </c>
      <c r="L40" s="4"/>
    </row>
    <row r="41" spans="1:12" ht="15.6">
      <c r="A41" s="1051"/>
      <c r="B41" s="166" t="s">
        <v>584</v>
      </c>
      <c r="C41" s="264">
        <v>0</v>
      </c>
      <c r="D41" s="264">
        <v>26634</v>
      </c>
      <c r="E41" s="264">
        <v>26634</v>
      </c>
      <c r="F41" s="264">
        <v>0</v>
      </c>
      <c r="G41" s="264">
        <v>26634</v>
      </c>
      <c r="H41" s="264">
        <v>26634</v>
      </c>
      <c r="I41" s="264">
        <v>0</v>
      </c>
      <c r="J41" s="264">
        <v>26595.962</v>
      </c>
      <c r="K41" s="264">
        <v>26595.962</v>
      </c>
      <c r="L41" s="4"/>
    </row>
    <row r="42" spans="1:12" ht="15.6">
      <c r="A42" s="1051"/>
      <c r="B42" s="166" t="s">
        <v>585</v>
      </c>
      <c r="C42" s="264">
        <v>4</v>
      </c>
      <c r="D42" s="264">
        <v>0</v>
      </c>
      <c r="E42" s="264">
        <v>4</v>
      </c>
      <c r="F42" s="264">
        <v>4</v>
      </c>
      <c r="G42" s="264">
        <v>0</v>
      </c>
      <c r="H42" s="264">
        <v>4</v>
      </c>
      <c r="I42" s="264">
        <v>0</v>
      </c>
      <c r="J42" s="264">
        <v>0</v>
      </c>
      <c r="K42" s="264">
        <v>0</v>
      </c>
      <c r="L42" s="4"/>
    </row>
    <row r="43" spans="1:12">
      <c r="A43" s="1051"/>
      <c r="B43" s="158" t="s">
        <v>178</v>
      </c>
      <c r="C43" s="301">
        <v>103540</v>
      </c>
      <c r="D43" s="301">
        <v>42230</v>
      </c>
      <c r="E43" s="301">
        <v>145770</v>
      </c>
      <c r="F43" s="301">
        <v>31991</v>
      </c>
      <c r="G43" s="301">
        <v>40681</v>
      </c>
      <c r="H43" s="301">
        <v>72672</v>
      </c>
      <c r="I43" s="301">
        <v>10003.949599999998</v>
      </c>
      <c r="J43" s="301">
        <v>26672.21</v>
      </c>
      <c r="K43" s="301">
        <v>36676.159599999999</v>
      </c>
      <c r="L43" s="4"/>
    </row>
    <row r="44" spans="1:12" ht="15.6">
      <c r="A44" s="1051" t="s">
        <v>586</v>
      </c>
      <c r="B44" s="166" t="s">
        <v>582</v>
      </c>
      <c r="C44" s="264">
        <v>107859</v>
      </c>
      <c r="D44" s="640">
        <v>30888</v>
      </c>
      <c r="E44" s="640">
        <v>138747</v>
      </c>
      <c r="F44" s="640">
        <v>107859</v>
      </c>
      <c r="G44" s="640">
        <v>30888</v>
      </c>
      <c r="H44" s="640">
        <v>138747</v>
      </c>
      <c r="I44" s="264">
        <v>0</v>
      </c>
      <c r="J44" s="264">
        <v>0</v>
      </c>
      <c r="K44" s="264">
        <v>0</v>
      </c>
      <c r="L44" s="4"/>
    </row>
    <row r="45" spans="1:12" ht="15.6">
      <c r="A45" s="1051"/>
      <c r="B45" s="166" t="s">
        <v>583</v>
      </c>
      <c r="C45" s="264">
        <v>5191</v>
      </c>
      <c r="D45" s="640">
        <v>2546</v>
      </c>
      <c r="E45" s="640">
        <v>7737</v>
      </c>
      <c r="F45" s="640">
        <v>5191</v>
      </c>
      <c r="G45" s="640">
        <v>2546</v>
      </c>
      <c r="H45" s="640">
        <v>7737</v>
      </c>
      <c r="I45" s="264">
        <v>275.92000000000007</v>
      </c>
      <c r="J45" s="264">
        <v>0</v>
      </c>
      <c r="K45" s="264">
        <v>275.92000000000007</v>
      </c>
      <c r="L45" s="4"/>
    </row>
    <row r="46" spans="1:12" ht="15.6">
      <c r="A46" s="1051"/>
      <c r="B46" s="166" t="s">
        <v>584</v>
      </c>
      <c r="C46" s="264">
        <v>0</v>
      </c>
      <c r="D46" s="504">
        <v>28</v>
      </c>
      <c r="E46" s="504">
        <v>28</v>
      </c>
      <c r="F46" s="504">
        <v>0</v>
      </c>
      <c r="G46" s="504">
        <v>28</v>
      </c>
      <c r="H46" s="504">
        <v>28</v>
      </c>
      <c r="I46" s="264">
        <v>0</v>
      </c>
      <c r="J46" s="264">
        <v>0</v>
      </c>
      <c r="K46" s="264">
        <v>0</v>
      </c>
      <c r="L46" s="4"/>
    </row>
    <row r="47" spans="1:12" ht="15.6">
      <c r="A47" s="1051"/>
      <c r="B47" s="166" t="s">
        <v>585</v>
      </c>
      <c r="C47" s="264">
        <v>0</v>
      </c>
      <c r="D47" s="504">
        <v>616</v>
      </c>
      <c r="E47" s="504">
        <v>616</v>
      </c>
      <c r="F47" s="504">
        <v>0</v>
      </c>
      <c r="G47" s="504">
        <v>616</v>
      </c>
      <c r="H47" s="504">
        <v>616</v>
      </c>
      <c r="I47" s="264">
        <v>0</v>
      </c>
      <c r="J47" s="264">
        <v>615.51300000000003</v>
      </c>
      <c r="K47" s="264">
        <v>615.51300000000003</v>
      </c>
      <c r="L47" s="4"/>
    </row>
    <row r="48" spans="1:12">
      <c r="A48" s="1051"/>
      <c r="B48" s="158" t="s">
        <v>178</v>
      </c>
      <c r="C48" s="301">
        <v>113050</v>
      </c>
      <c r="D48" s="641">
        <v>34077</v>
      </c>
      <c r="E48" s="641">
        <v>147127</v>
      </c>
      <c r="F48" s="641">
        <v>113050</v>
      </c>
      <c r="G48" s="641">
        <v>34077</v>
      </c>
      <c r="H48" s="641">
        <v>147127</v>
      </c>
      <c r="I48" s="301">
        <v>275.92000000000007</v>
      </c>
      <c r="J48" s="301">
        <v>615.51300000000003</v>
      </c>
      <c r="K48" s="301">
        <v>891.43300000000011</v>
      </c>
      <c r="L48" s="4"/>
    </row>
    <row r="49" spans="1:12" ht="15.6">
      <c r="A49" s="1051" t="s">
        <v>564</v>
      </c>
      <c r="B49" s="166" t="s">
        <v>582</v>
      </c>
      <c r="C49" s="264">
        <v>126727</v>
      </c>
      <c r="D49" s="264">
        <v>71529</v>
      </c>
      <c r="E49" s="264">
        <v>198256</v>
      </c>
      <c r="F49" s="264">
        <v>61313</v>
      </c>
      <c r="G49" s="264">
        <v>71529</v>
      </c>
      <c r="H49" s="264">
        <v>132841</v>
      </c>
      <c r="I49" s="264">
        <v>8.313600000000001</v>
      </c>
      <c r="J49" s="264">
        <v>0</v>
      </c>
      <c r="K49" s="264">
        <v>8.313600000000001</v>
      </c>
      <c r="L49" s="4"/>
    </row>
    <row r="50" spans="1:12" ht="15.6">
      <c r="A50" s="1051"/>
      <c r="B50" s="166" t="s">
        <v>583</v>
      </c>
      <c r="C50" s="264">
        <v>2829</v>
      </c>
      <c r="D50" s="264">
        <v>9839</v>
      </c>
      <c r="E50" s="264">
        <v>12668</v>
      </c>
      <c r="F50" s="264">
        <v>2829</v>
      </c>
      <c r="G50" s="264">
        <v>9839</v>
      </c>
      <c r="H50" s="264">
        <v>12668</v>
      </c>
      <c r="I50" s="264">
        <v>1516.7629000000002</v>
      </c>
      <c r="J50" s="264">
        <v>94.608000000000004</v>
      </c>
      <c r="K50" s="264">
        <v>1611.3708999999999</v>
      </c>
      <c r="L50" s="4"/>
    </row>
    <row r="51" spans="1:12" ht="15.6">
      <c r="A51" s="1051"/>
      <c r="B51" s="166" t="s">
        <v>584</v>
      </c>
      <c r="C51" s="264">
        <v>106</v>
      </c>
      <c r="D51" s="264">
        <v>15221</v>
      </c>
      <c r="E51" s="264">
        <v>15327</v>
      </c>
      <c r="F51" s="264">
        <v>106</v>
      </c>
      <c r="G51" s="264">
        <v>15221</v>
      </c>
      <c r="H51" s="264">
        <v>15327</v>
      </c>
      <c r="I51" s="264">
        <v>0</v>
      </c>
      <c r="J51" s="264">
        <v>15190.808000000001</v>
      </c>
      <c r="K51" s="264">
        <v>15190.808000000001</v>
      </c>
      <c r="L51" s="4"/>
    </row>
    <row r="52" spans="1:12" ht="15.6">
      <c r="A52" s="1051"/>
      <c r="B52" s="166" t="s">
        <v>585</v>
      </c>
      <c r="C52" s="264">
        <v>1469</v>
      </c>
      <c r="D52" s="264">
        <v>468</v>
      </c>
      <c r="E52" s="264">
        <v>1937</v>
      </c>
      <c r="F52" s="264">
        <v>1024</v>
      </c>
      <c r="G52" s="264">
        <v>13</v>
      </c>
      <c r="H52" s="264">
        <v>1038</v>
      </c>
      <c r="I52" s="264">
        <v>1024.346</v>
      </c>
      <c r="J52" s="264">
        <v>0</v>
      </c>
      <c r="K52" s="264">
        <v>1024.346</v>
      </c>
      <c r="L52" s="4"/>
    </row>
    <row r="53" spans="1:12">
      <c r="A53" s="1051"/>
      <c r="B53" s="158" t="s">
        <v>178</v>
      </c>
      <c r="C53" s="301">
        <v>131131</v>
      </c>
      <c r="D53" s="301">
        <v>97057</v>
      </c>
      <c r="E53" s="301">
        <v>228188</v>
      </c>
      <c r="F53" s="301">
        <v>65272</v>
      </c>
      <c r="G53" s="301">
        <v>96602</v>
      </c>
      <c r="H53" s="301">
        <v>161874</v>
      </c>
      <c r="I53" s="301">
        <v>2549.4225000000001</v>
      </c>
      <c r="J53" s="301">
        <v>15285.416000000001</v>
      </c>
      <c r="K53" s="301">
        <v>17834.838500000002</v>
      </c>
      <c r="L53" s="4"/>
    </row>
    <row r="54" spans="1:12">
      <c r="A54" s="1051" t="s">
        <v>565</v>
      </c>
      <c r="B54" s="166" t="s">
        <v>587</v>
      </c>
      <c r="C54" s="264">
        <v>14481</v>
      </c>
      <c r="D54" s="264">
        <v>11358</v>
      </c>
      <c r="E54" s="264">
        <v>25839</v>
      </c>
      <c r="F54" s="264">
        <v>7699</v>
      </c>
      <c r="G54" s="264">
        <v>11358</v>
      </c>
      <c r="H54" s="264">
        <v>19056</v>
      </c>
      <c r="I54" s="264">
        <v>3487.4209999999998</v>
      </c>
      <c r="J54" s="264">
        <v>930.64769999999999</v>
      </c>
      <c r="K54" s="264">
        <v>4418.0686999999998</v>
      </c>
      <c r="L54" s="4"/>
    </row>
    <row r="55" spans="1:12">
      <c r="A55" s="1051"/>
      <c r="B55" s="166" t="s">
        <v>588</v>
      </c>
      <c r="C55" s="264">
        <v>6884</v>
      </c>
      <c r="D55" s="264">
        <v>24101</v>
      </c>
      <c r="E55" s="264">
        <v>30984</v>
      </c>
      <c r="F55" s="264">
        <v>6884</v>
      </c>
      <c r="G55" s="264">
        <v>24101</v>
      </c>
      <c r="H55" s="264">
        <v>30984</v>
      </c>
      <c r="I55" s="264">
        <v>4571.7460000000001</v>
      </c>
      <c r="J55" s="264">
        <v>6484.8389999999999</v>
      </c>
      <c r="K55" s="264">
        <v>11056.584999999999</v>
      </c>
      <c r="L55" s="4"/>
    </row>
    <row r="56" spans="1:12">
      <c r="A56" s="1051"/>
      <c r="B56" s="158" t="s">
        <v>178</v>
      </c>
      <c r="C56" s="301">
        <v>21365</v>
      </c>
      <c r="D56" s="301">
        <v>35459</v>
      </c>
      <c r="E56" s="301">
        <v>56824</v>
      </c>
      <c r="F56" s="301">
        <v>14582</v>
      </c>
      <c r="G56" s="301">
        <v>35459</v>
      </c>
      <c r="H56" s="301">
        <v>50041</v>
      </c>
      <c r="I56" s="301">
        <v>8059.1669999999995</v>
      </c>
      <c r="J56" s="301">
        <v>7415.4866999999995</v>
      </c>
      <c r="K56" s="301">
        <v>15474.653699999999</v>
      </c>
      <c r="L56" s="4"/>
    </row>
    <row r="57" spans="1:12">
      <c r="A57" s="1028" t="s">
        <v>589</v>
      </c>
      <c r="B57" s="1028"/>
      <c r="C57" s="1046">
        <v>7857.0297699999355</v>
      </c>
      <c r="D57" s="1047"/>
      <c r="E57" s="1048"/>
      <c r="F57" s="1046">
        <v>7857.0297699999792</v>
      </c>
      <c r="G57" s="1047"/>
      <c r="H57" s="1048"/>
      <c r="I57" s="1046">
        <v>4258.1003999999957</v>
      </c>
      <c r="J57" s="1047"/>
      <c r="K57" s="1048"/>
      <c r="L57" s="4"/>
    </row>
    <row r="58" spans="1:12" ht="25.5" customHeight="1">
      <c r="A58" s="942" t="s">
        <v>590</v>
      </c>
      <c r="B58" s="942"/>
      <c r="C58" s="942"/>
      <c r="D58" s="942"/>
      <c r="E58" s="942"/>
      <c r="F58" s="942"/>
      <c r="G58" s="942"/>
      <c r="H58" s="942"/>
      <c r="I58" s="942"/>
      <c r="J58" s="942"/>
      <c r="K58" s="942"/>
      <c r="L58" s="4"/>
    </row>
    <row r="59" spans="1:12">
      <c r="A59" s="1033" t="s">
        <v>591</v>
      </c>
      <c r="B59" s="1033"/>
      <c r="C59" s="1033"/>
      <c r="D59" s="1033"/>
      <c r="E59" s="1033"/>
      <c r="F59" s="1033"/>
      <c r="G59" s="1033"/>
      <c r="H59" s="1033"/>
      <c r="I59" s="1033"/>
      <c r="J59" s="1033"/>
      <c r="K59" s="1033"/>
      <c r="L59" s="4"/>
    </row>
    <row r="60" spans="1:12">
      <c r="A60" s="1033" t="s">
        <v>592</v>
      </c>
      <c r="B60" s="1033"/>
      <c r="C60" s="1033"/>
      <c r="D60" s="1033"/>
      <c r="E60" s="1033"/>
      <c r="F60" s="1033"/>
      <c r="G60" s="1033"/>
      <c r="H60" s="1033"/>
      <c r="I60" s="1033"/>
      <c r="J60" s="1033"/>
      <c r="K60" s="1033"/>
      <c r="L60" s="4"/>
    </row>
    <row r="61" spans="1:12">
      <c r="A61" s="1033" t="s">
        <v>593</v>
      </c>
      <c r="B61" s="1033"/>
      <c r="C61" s="1033"/>
      <c r="D61" s="1033"/>
      <c r="E61" s="1033"/>
      <c r="F61" s="1033"/>
      <c r="G61" s="1033"/>
      <c r="H61" s="1033"/>
      <c r="I61" s="1033"/>
      <c r="J61" s="1033"/>
      <c r="K61" s="1033"/>
      <c r="L61" s="4"/>
    </row>
    <row r="62" spans="1:12">
      <c r="A62" s="1034" t="s">
        <v>594</v>
      </c>
      <c r="B62" s="1034"/>
      <c r="C62" s="1034"/>
      <c r="D62" s="1034"/>
      <c r="E62" s="1034"/>
      <c r="F62" s="1034"/>
      <c r="G62" s="1034"/>
      <c r="H62" s="1034"/>
      <c r="I62" s="1034"/>
      <c r="J62" s="1034"/>
      <c r="K62" s="1034"/>
      <c r="L62" s="4"/>
    </row>
    <row r="63" spans="1:12">
      <c r="A63" s="1034" t="s">
        <v>595</v>
      </c>
      <c r="B63" s="1034"/>
      <c r="C63" s="1034"/>
      <c r="D63" s="1034"/>
      <c r="E63" s="1034"/>
      <c r="F63" s="1034"/>
      <c r="G63" s="1034"/>
      <c r="H63" s="1034"/>
      <c r="I63" s="1034"/>
      <c r="J63" s="1034"/>
      <c r="K63" s="1034"/>
      <c r="L63" s="4"/>
    </row>
    <row r="64" spans="1:12">
      <c r="A64" s="1034" t="s">
        <v>596</v>
      </c>
      <c r="B64" s="1034"/>
      <c r="C64" s="1034"/>
      <c r="D64" s="1034"/>
      <c r="E64" s="1034"/>
      <c r="F64" s="1034"/>
      <c r="G64" s="1034"/>
      <c r="H64" s="1034"/>
      <c r="I64" s="1034"/>
      <c r="J64" s="1034"/>
      <c r="K64" s="1034"/>
      <c r="L64" s="4"/>
    </row>
    <row r="65" spans="1:13">
      <c r="A65" s="1034" t="s">
        <v>597</v>
      </c>
      <c r="B65" s="1034"/>
      <c r="C65" s="1034"/>
      <c r="D65" s="1034"/>
      <c r="E65" s="1034"/>
      <c r="F65" s="1034"/>
      <c r="G65" s="1034"/>
      <c r="H65" s="1034"/>
      <c r="I65" s="1034"/>
      <c r="J65" s="1034"/>
      <c r="K65" s="1034"/>
      <c r="L65" s="4"/>
    </row>
    <row r="66" spans="1:13">
      <c r="A66" s="1034" t="s">
        <v>598</v>
      </c>
      <c r="B66" s="1034"/>
      <c r="C66" s="1034"/>
      <c r="D66" s="1034"/>
      <c r="E66" s="1034"/>
      <c r="F66" s="1034"/>
      <c r="G66" s="1034"/>
      <c r="H66" s="1034"/>
      <c r="I66" s="1034"/>
      <c r="J66" s="1034"/>
      <c r="K66" s="1034"/>
    </row>
    <row r="67" spans="1:13">
      <c r="A67" s="494"/>
      <c r="B67" s="494"/>
      <c r="C67" s="494"/>
      <c r="D67" s="494"/>
      <c r="E67" s="494"/>
      <c r="F67" s="494"/>
      <c r="G67" s="494"/>
      <c r="H67" s="494"/>
      <c r="I67" s="494"/>
      <c r="J67" s="494"/>
      <c r="K67" s="494"/>
    </row>
    <row r="68" spans="1:13" ht="16.2">
      <c r="A68" s="1004" t="s">
        <v>599</v>
      </c>
      <c r="B68" s="1004"/>
      <c r="C68" s="1004"/>
      <c r="D68" s="1004"/>
      <c r="E68" s="1004"/>
      <c r="F68" s="1004"/>
      <c r="G68" s="1004"/>
      <c r="H68" s="1004"/>
      <c r="I68" s="1004"/>
      <c r="J68" s="1004"/>
      <c r="K68" s="1004"/>
      <c r="L68" s="569"/>
      <c r="M68" s="569"/>
    </row>
    <row r="69" spans="1:13">
      <c r="A69" s="1005"/>
      <c r="B69" s="1008" t="s">
        <v>600</v>
      </c>
      <c r="C69" s="1009" t="s">
        <v>395</v>
      </c>
      <c r="D69" s="1010"/>
      <c r="E69" s="1010"/>
      <c r="F69" s="1011"/>
      <c r="G69" s="1015" t="s">
        <v>601</v>
      </c>
      <c r="H69" s="1016"/>
      <c r="I69" s="1016"/>
      <c r="J69" s="1017"/>
      <c r="K69" s="570"/>
      <c r="L69" s="570" t="s">
        <v>602</v>
      </c>
      <c r="M69" s="569"/>
    </row>
    <row r="70" spans="1:13" ht="16.5" customHeight="1">
      <c r="A70" s="1006"/>
      <c r="B70" s="1008"/>
      <c r="C70" s="1012"/>
      <c r="D70" s="1013"/>
      <c r="E70" s="1013"/>
      <c r="F70" s="1014"/>
      <c r="G70" s="1015"/>
      <c r="H70" s="1017"/>
      <c r="I70" s="1015" t="s">
        <v>603</v>
      </c>
      <c r="J70" s="1016"/>
      <c r="K70" s="1017"/>
      <c r="L70" s="570"/>
      <c r="M70" s="569"/>
    </row>
    <row r="71" spans="1:13" ht="45">
      <c r="A71" s="1007"/>
      <c r="B71" s="1008"/>
      <c r="C71" s="571" t="s">
        <v>604</v>
      </c>
      <c r="D71" s="502" t="s">
        <v>605</v>
      </c>
      <c r="E71" s="502" t="s">
        <v>606</v>
      </c>
      <c r="F71" s="502" t="s">
        <v>607</v>
      </c>
      <c r="G71" s="502" t="s">
        <v>608</v>
      </c>
      <c r="H71" s="502" t="s">
        <v>609</v>
      </c>
      <c r="I71" s="502" t="s">
        <v>610</v>
      </c>
      <c r="J71" s="502" t="s">
        <v>611</v>
      </c>
      <c r="K71" s="502" t="s">
        <v>612</v>
      </c>
      <c r="L71" s="502" t="s">
        <v>613</v>
      </c>
      <c r="M71" s="572"/>
    </row>
    <row r="72" spans="1:13" ht="16.2">
      <c r="A72" s="573" t="s">
        <v>614</v>
      </c>
      <c r="B72" s="643">
        <v>145770</v>
      </c>
      <c r="C72" s="264">
        <v>4177.3955499999993</v>
      </c>
      <c r="D72" s="264">
        <v>5162.5649999999996</v>
      </c>
      <c r="E72" s="264">
        <v>937.38299999999992</v>
      </c>
      <c r="F72" s="264">
        <v>2449.3509999999997</v>
      </c>
      <c r="G72" s="264">
        <v>17062.697500000002</v>
      </c>
      <c r="H72" s="640">
        <v>6207</v>
      </c>
      <c r="I72" s="264">
        <v>8499.8289999999997</v>
      </c>
      <c r="J72" s="264">
        <v>28176.330600000001</v>
      </c>
      <c r="K72" s="264">
        <v>36676.159599999999</v>
      </c>
      <c r="L72" s="264">
        <v>73097.570000000007</v>
      </c>
      <c r="M72" s="572"/>
    </row>
    <row r="73" spans="1:13" ht="16.2">
      <c r="A73" s="573" t="s">
        <v>615</v>
      </c>
      <c r="B73" s="640">
        <v>147127</v>
      </c>
      <c r="C73" s="264">
        <v>35753.867320000005</v>
      </c>
      <c r="D73" s="264">
        <v>55022.905999999995</v>
      </c>
      <c r="E73" s="264">
        <v>27295.456000000002</v>
      </c>
      <c r="F73" s="264">
        <v>6069.1970000000001</v>
      </c>
      <c r="G73" s="264">
        <v>13768.028899999998</v>
      </c>
      <c r="H73" s="640">
        <v>8326</v>
      </c>
      <c r="I73" s="264">
        <v>891.43300000000011</v>
      </c>
      <c r="J73" s="264">
        <v>0</v>
      </c>
      <c r="K73" s="264">
        <v>891.43300000000011</v>
      </c>
      <c r="L73" s="264">
        <v>0</v>
      </c>
      <c r="M73" s="569"/>
    </row>
    <row r="74" spans="1:13">
      <c r="A74" s="573" t="s">
        <v>564</v>
      </c>
      <c r="B74" s="640">
        <v>228188</v>
      </c>
      <c r="C74" s="264">
        <v>34726.31</v>
      </c>
      <c r="D74" s="264">
        <v>58292.560999999994</v>
      </c>
      <c r="E74" s="264">
        <v>27702.812999999998</v>
      </c>
      <c r="F74" s="264">
        <v>7173.5750000000007</v>
      </c>
      <c r="G74" s="264">
        <v>1986.9308999999998</v>
      </c>
      <c r="H74" s="640">
        <v>14157</v>
      </c>
      <c r="I74" s="264">
        <v>2039.4740000000002</v>
      </c>
      <c r="J74" s="264">
        <v>15795.364500000001</v>
      </c>
      <c r="K74" s="264">
        <v>17834.838500000002</v>
      </c>
      <c r="L74" s="264">
        <v>66314.803</v>
      </c>
      <c r="M74" s="569"/>
    </row>
    <row r="75" spans="1:13">
      <c r="A75" s="573" t="s">
        <v>565</v>
      </c>
      <c r="B75" s="640">
        <v>56824</v>
      </c>
      <c r="C75" s="264">
        <v>2770.0780000000004</v>
      </c>
      <c r="D75" s="264">
        <v>3645.2259999999997</v>
      </c>
      <c r="E75" s="264">
        <v>1602.1229999999998</v>
      </c>
      <c r="F75" s="264">
        <v>1543.345</v>
      </c>
      <c r="G75" s="264">
        <v>23241.256000000001</v>
      </c>
      <c r="H75" s="640">
        <v>1664</v>
      </c>
      <c r="I75" s="264">
        <v>8071.3559999999998</v>
      </c>
      <c r="J75" s="264">
        <v>7403.2976999999992</v>
      </c>
      <c r="K75" s="264">
        <v>15474.653699999999</v>
      </c>
      <c r="L75" s="264">
        <v>6782.7669999999998</v>
      </c>
      <c r="M75" s="569"/>
    </row>
    <row r="76" spans="1:13">
      <c r="A76" s="573" t="s">
        <v>566</v>
      </c>
      <c r="B76" s="640">
        <v>168358</v>
      </c>
      <c r="C76" s="264">
        <v>0</v>
      </c>
      <c r="D76" s="264">
        <v>19724.725999999999</v>
      </c>
      <c r="E76" s="264">
        <v>491.78300000000002</v>
      </c>
      <c r="F76" s="264">
        <v>3288.39</v>
      </c>
      <c r="G76" s="264">
        <v>49824.89</v>
      </c>
      <c r="H76" s="640">
        <v>7889</v>
      </c>
      <c r="I76" s="264">
        <v>33695.983999999997</v>
      </c>
      <c r="J76" s="264">
        <v>53337.762999999999</v>
      </c>
      <c r="K76" s="264">
        <v>87033.747000000003</v>
      </c>
      <c r="L76" s="264">
        <v>0</v>
      </c>
      <c r="M76" s="569"/>
    </row>
    <row r="77" spans="1:13" ht="16.2">
      <c r="A77" s="573" t="s">
        <v>616</v>
      </c>
      <c r="B77" s="640">
        <v>315784</v>
      </c>
      <c r="C77" s="264">
        <v>4177.3950000000004</v>
      </c>
      <c r="D77" s="264">
        <v>24887.290999999997</v>
      </c>
      <c r="E77" s="264">
        <v>1420.4059999999999</v>
      </c>
      <c r="F77" s="264">
        <v>5737.7420000000002</v>
      </c>
      <c r="G77" s="264">
        <v>66925.304000000004</v>
      </c>
      <c r="H77" s="640">
        <v>14068</v>
      </c>
      <c r="I77" s="264">
        <v>42623.247000000003</v>
      </c>
      <c r="J77" s="264">
        <v>82846.468999999997</v>
      </c>
      <c r="K77" s="264">
        <v>125469.716</v>
      </c>
      <c r="L77" s="264">
        <v>73097.570000000007</v>
      </c>
      <c r="M77" s="569"/>
    </row>
    <row r="78" spans="1:13" ht="16.2">
      <c r="A78" s="573" t="s">
        <v>617</v>
      </c>
      <c r="B78" s="574">
        <v>0.69</v>
      </c>
      <c r="C78" s="644">
        <v>0</v>
      </c>
      <c r="D78" s="644">
        <v>0.79256219570060882</v>
      </c>
      <c r="E78" s="644">
        <v>0.34622706465616171</v>
      </c>
      <c r="F78" s="644">
        <v>0.57311569603513013</v>
      </c>
      <c r="G78" s="644">
        <v>0.74448507548056853</v>
      </c>
      <c r="H78" s="574">
        <v>0.56000000000000005</v>
      </c>
      <c r="I78" s="644">
        <v>0.79055413117635065</v>
      </c>
      <c r="J78" s="644">
        <v>0.64381456015946803</v>
      </c>
      <c r="K78" s="644">
        <v>0.69420132902827325</v>
      </c>
      <c r="L78" s="644">
        <v>0</v>
      </c>
      <c r="M78" s="569"/>
    </row>
    <row r="79" spans="1:13" ht="16.2">
      <c r="A79" s="575" t="s">
        <v>618</v>
      </c>
      <c r="B79" s="504">
        <v>1.7</v>
      </c>
      <c r="C79" s="645">
        <v>0.39235425797957324</v>
      </c>
      <c r="D79" s="646">
        <v>1.9277658240016158</v>
      </c>
      <c r="E79" s="645">
        <v>0.28830820187091016</v>
      </c>
      <c r="F79" s="645">
        <v>0.71791233017944867</v>
      </c>
      <c r="G79" s="646">
        <v>1.8269579200772494</v>
      </c>
      <c r="H79" s="504">
        <v>3.4</v>
      </c>
      <c r="I79" s="646">
        <v>2.6245644339928815</v>
      </c>
      <c r="J79" s="645" t="s">
        <v>288</v>
      </c>
      <c r="K79" s="646">
        <v>2.6245644339928815</v>
      </c>
      <c r="L79" s="645" t="s">
        <v>288</v>
      </c>
      <c r="M79" s="569"/>
    </row>
    <row r="80" spans="1:13" ht="16.2">
      <c r="A80" s="575" t="s">
        <v>619</v>
      </c>
      <c r="B80" s="504">
        <v>0.54</v>
      </c>
      <c r="C80" s="633">
        <v>0.39235430963732681</v>
      </c>
      <c r="D80" s="633">
        <v>0.39989150973430188</v>
      </c>
      <c r="E80" s="633">
        <v>0.19026616840140026</v>
      </c>
      <c r="F80" s="633">
        <v>0.30646538025539705</v>
      </c>
      <c r="G80" s="633">
        <v>0.46578541257739065</v>
      </c>
      <c r="H80" s="504">
        <v>1.51</v>
      </c>
      <c r="I80" s="633">
        <v>0.52338454854040761</v>
      </c>
      <c r="J80" s="645" t="s">
        <v>288</v>
      </c>
      <c r="K80" s="633">
        <v>0.52338454854040761</v>
      </c>
      <c r="L80" s="207" t="s">
        <v>288</v>
      </c>
      <c r="M80" s="569"/>
    </row>
    <row r="81" spans="1:21">
      <c r="A81" s="576"/>
      <c r="B81" s="60"/>
      <c r="C81" s="577"/>
      <c r="D81" s="577"/>
      <c r="E81" s="577"/>
      <c r="F81" s="577"/>
      <c r="G81" s="577"/>
      <c r="H81" s="577"/>
      <c r="I81" s="577"/>
      <c r="J81" s="577"/>
      <c r="K81" s="577"/>
      <c r="L81" s="577"/>
      <c r="M81" s="569"/>
    </row>
    <row r="82" spans="1:21">
      <c r="A82" s="1018" t="s">
        <v>620</v>
      </c>
      <c r="B82" s="1018"/>
      <c r="C82" s="1018"/>
      <c r="D82" s="1018"/>
      <c r="E82" s="1018"/>
      <c r="F82" s="1018"/>
      <c r="G82" s="1018"/>
      <c r="H82" s="1018"/>
      <c r="I82" s="1018"/>
      <c r="J82" s="1018"/>
      <c r="K82" s="1018"/>
      <c r="L82" s="569"/>
      <c r="M82" s="569"/>
    </row>
    <row r="83" spans="1:21">
      <c r="A83" s="1003" t="s">
        <v>621</v>
      </c>
      <c r="B83" s="1003"/>
      <c r="C83" s="1003"/>
      <c r="D83" s="1003"/>
      <c r="E83" s="1003"/>
      <c r="F83" s="1003"/>
      <c r="G83" s="1003"/>
      <c r="H83" s="1003"/>
      <c r="I83" s="1003"/>
      <c r="J83" s="1003"/>
      <c r="K83" s="1003"/>
      <c r="L83" s="569"/>
      <c r="M83" s="569"/>
    </row>
    <row r="84" spans="1:21">
      <c r="A84" s="1003" t="s">
        <v>622</v>
      </c>
      <c r="B84" s="1003"/>
      <c r="C84" s="1003"/>
      <c r="D84" s="1003"/>
      <c r="E84" s="1003"/>
      <c r="F84" s="1003"/>
      <c r="G84" s="1003"/>
      <c r="H84" s="1003"/>
      <c r="I84" s="1003"/>
      <c r="J84" s="1003"/>
      <c r="K84" s="1003"/>
      <c r="L84" s="569"/>
      <c r="M84" s="569"/>
    </row>
    <row r="85" spans="1:21">
      <c r="A85" s="1003" t="s">
        <v>623</v>
      </c>
      <c r="B85" s="1003"/>
      <c r="C85" s="1003"/>
      <c r="D85" s="1003"/>
      <c r="E85" s="1003"/>
      <c r="F85" s="1003"/>
      <c r="G85" s="1003"/>
      <c r="H85" s="1003"/>
      <c r="I85" s="1003"/>
      <c r="J85" s="1003"/>
      <c r="K85" s="1003"/>
      <c r="L85" s="569"/>
      <c r="M85" s="569"/>
    </row>
    <row r="86" spans="1:21">
      <c r="A86" s="1003" t="s">
        <v>624</v>
      </c>
      <c r="B86" s="1003"/>
      <c r="C86" s="1003"/>
      <c r="D86" s="1003"/>
      <c r="E86" s="1003"/>
      <c r="F86" s="1003"/>
      <c r="G86" s="1003"/>
      <c r="H86" s="1003"/>
      <c r="I86" s="1003"/>
      <c r="J86" s="1003"/>
      <c r="K86" s="1003"/>
      <c r="L86" s="569"/>
      <c r="M86" s="569"/>
    </row>
    <row r="87" spans="1:21">
      <c r="A87" s="1003" t="s">
        <v>625</v>
      </c>
      <c r="B87" s="1003"/>
      <c r="C87" s="1003"/>
      <c r="D87" s="1003"/>
      <c r="E87" s="1003"/>
      <c r="F87" s="1003"/>
      <c r="G87" s="1003"/>
      <c r="H87" s="1003"/>
      <c r="I87" s="1003"/>
      <c r="J87" s="1003"/>
      <c r="K87" s="1003"/>
      <c r="L87" s="569"/>
      <c r="M87" s="569"/>
    </row>
    <row r="88" spans="1:21">
      <c r="A88" s="1003" t="s">
        <v>626</v>
      </c>
      <c r="B88" s="1003"/>
      <c r="C88" s="1003"/>
      <c r="D88" s="1003"/>
      <c r="E88" s="1003"/>
      <c r="F88" s="1003"/>
      <c r="G88" s="1003"/>
      <c r="H88" s="1003"/>
      <c r="I88" s="1003"/>
      <c r="J88" s="1003"/>
      <c r="K88" s="1003"/>
      <c r="L88" s="569"/>
      <c r="M88" s="569"/>
    </row>
    <row r="89" spans="1:21">
      <c r="A89" s="1003" t="s">
        <v>627</v>
      </c>
      <c r="B89" s="1003"/>
      <c r="C89" s="1003"/>
      <c r="D89" s="1003"/>
      <c r="E89" s="1003"/>
      <c r="F89" s="1003"/>
      <c r="G89" s="1003"/>
      <c r="H89" s="1003"/>
      <c r="I89" s="1003"/>
      <c r="J89" s="1003"/>
      <c r="K89" s="1003"/>
      <c r="L89" s="569"/>
      <c r="M89" s="569"/>
    </row>
    <row r="90" spans="1:21">
      <c r="A90" s="1003" t="s">
        <v>628</v>
      </c>
      <c r="B90" s="1003"/>
      <c r="C90" s="1003"/>
      <c r="D90" s="1003"/>
      <c r="E90" s="1003"/>
      <c r="F90" s="1003"/>
      <c r="G90" s="1003"/>
      <c r="H90" s="1003"/>
      <c r="I90" s="1003"/>
      <c r="J90" s="1003"/>
      <c r="K90" s="1003"/>
      <c r="L90" s="569"/>
      <c r="M90" s="569"/>
    </row>
    <row r="91" spans="1:21">
      <c r="A91" s="21" t="s">
        <v>629</v>
      </c>
      <c r="B91" s="21"/>
      <c r="C91" s="21"/>
      <c r="D91" s="21"/>
      <c r="E91" s="21"/>
      <c r="F91" s="21"/>
      <c r="G91" s="21"/>
      <c r="H91" s="21"/>
      <c r="I91" s="21"/>
      <c r="J91" s="21"/>
      <c r="K91" s="21"/>
      <c r="L91" s="569"/>
      <c r="M91" s="569"/>
    </row>
    <row r="92" spans="1:21">
      <c r="A92" s="494"/>
      <c r="B92" s="494"/>
      <c r="C92" s="494"/>
      <c r="D92" s="494"/>
      <c r="E92" s="494"/>
      <c r="F92" s="494"/>
      <c r="G92" s="494"/>
      <c r="H92" s="494"/>
      <c r="I92" s="494"/>
      <c r="J92" s="494"/>
      <c r="K92" s="494"/>
    </row>
    <row r="93" spans="1:21" ht="16.2">
      <c r="A93" s="1038" t="s">
        <v>630</v>
      </c>
      <c r="B93" s="972"/>
      <c r="C93" s="972"/>
      <c r="D93" s="972"/>
      <c r="E93" s="972"/>
      <c r="F93" s="972"/>
      <c r="G93" s="972"/>
      <c r="H93" s="972"/>
      <c r="I93" s="972"/>
      <c r="J93" s="972"/>
      <c r="K93" s="972"/>
      <c r="L93" s="4"/>
      <c r="M93" s="4"/>
      <c r="N93" s="4"/>
      <c r="O93" s="4"/>
      <c r="P93" s="4"/>
      <c r="Q93" s="4"/>
      <c r="R93" s="4"/>
      <c r="S93" s="4"/>
      <c r="T93" s="4"/>
      <c r="U93" s="4"/>
    </row>
    <row r="94" spans="1:21">
      <c r="A94" s="1023"/>
      <c r="B94" s="1026" t="s">
        <v>631</v>
      </c>
      <c r="C94" s="1026"/>
      <c r="D94" s="1026" t="s">
        <v>395</v>
      </c>
      <c r="E94" s="1026"/>
      <c r="F94" s="1026"/>
      <c r="G94" s="1026"/>
      <c r="H94" s="1026"/>
      <c r="I94" s="1026"/>
      <c r="J94" s="1026"/>
      <c r="K94" s="1026"/>
      <c r="L94" s="990" t="s">
        <v>601</v>
      </c>
      <c r="M94" s="990"/>
      <c r="N94" s="990"/>
      <c r="O94" s="990"/>
      <c r="P94" s="990"/>
      <c r="Q94" s="990"/>
      <c r="R94" s="990" t="s">
        <v>632</v>
      </c>
      <c r="S94" s="990"/>
      <c r="T94" s="990" t="s">
        <v>602</v>
      </c>
      <c r="U94" s="990"/>
    </row>
    <row r="95" spans="1:21" ht="16.2">
      <c r="A95" s="1024"/>
      <c r="B95" s="1026"/>
      <c r="C95" s="1026"/>
      <c r="D95" s="1026"/>
      <c r="E95" s="1026"/>
      <c r="F95" s="1026"/>
      <c r="G95" s="1026"/>
      <c r="H95" s="1026"/>
      <c r="I95" s="1026"/>
      <c r="J95" s="1026"/>
      <c r="K95" s="1026"/>
      <c r="L95" s="1021"/>
      <c r="M95" s="1027"/>
      <c r="N95" s="1027"/>
      <c r="O95" s="1022"/>
      <c r="P95" s="990" t="s">
        <v>633</v>
      </c>
      <c r="Q95" s="990"/>
      <c r="R95" s="990"/>
      <c r="S95" s="990"/>
      <c r="T95" s="1021"/>
      <c r="U95" s="1022"/>
    </row>
    <row r="96" spans="1:21">
      <c r="A96" s="1024"/>
      <c r="B96" s="1026"/>
      <c r="C96" s="1026"/>
      <c r="D96" s="990" t="s">
        <v>634</v>
      </c>
      <c r="E96" s="990"/>
      <c r="F96" s="990" t="s">
        <v>635</v>
      </c>
      <c r="G96" s="990"/>
      <c r="H96" s="990" t="s">
        <v>636</v>
      </c>
      <c r="I96" s="990"/>
      <c r="J96" s="990" t="s">
        <v>637</v>
      </c>
      <c r="K96" s="990"/>
      <c r="L96" s="990" t="s">
        <v>638</v>
      </c>
      <c r="M96" s="990"/>
      <c r="N96" s="990" t="s">
        <v>639</v>
      </c>
      <c r="O96" s="990"/>
      <c r="P96" s="990" t="s">
        <v>640</v>
      </c>
      <c r="Q96" s="990"/>
      <c r="R96" s="990" t="s">
        <v>641</v>
      </c>
      <c r="S96" s="990"/>
      <c r="T96" s="990" t="s">
        <v>177</v>
      </c>
      <c r="U96" s="990"/>
    </row>
    <row r="97" spans="1:21" ht="16.2">
      <c r="A97" s="1025"/>
      <c r="B97" s="149" t="s">
        <v>642</v>
      </c>
      <c r="C97" s="149" t="s">
        <v>643</v>
      </c>
      <c r="D97" s="149" t="s">
        <v>642</v>
      </c>
      <c r="E97" s="149" t="s">
        <v>643</v>
      </c>
      <c r="F97" s="149" t="s">
        <v>642</v>
      </c>
      <c r="G97" s="149" t="s">
        <v>643</v>
      </c>
      <c r="H97" s="149" t="s">
        <v>642</v>
      </c>
      <c r="I97" s="149" t="s">
        <v>643</v>
      </c>
      <c r="J97" s="149" t="s">
        <v>642</v>
      </c>
      <c r="K97" s="149" t="s">
        <v>643</v>
      </c>
      <c r="L97" s="149" t="s">
        <v>642</v>
      </c>
      <c r="M97" s="149" t="s">
        <v>643</v>
      </c>
      <c r="N97" s="149" t="s">
        <v>642</v>
      </c>
      <c r="O97" s="149" t="s">
        <v>643</v>
      </c>
      <c r="P97" s="149" t="s">
        <v>642</v>
      </c>
      <c r="Q97" s="149" t="s">
        <v>643</v>
      </c>
      <c r="R97" s="149" t="s">
        <v>642</v>
      </c>
      <c r="S97" s="149" t="s">
        <v>643</v>
      </c>
      <c r="T97" s="149" t="s">
        <v>642</v>
      </c>
      <c r="U97" s="149" t="s">
        <v>643</v>
      </c>
    </row>
    <row r="98" spans="1:21" ht="16.2">
      <c r="A98" s="262" t="s">
        <v>644</v>
      </c>
      <c r="B98" s="264">
        <v>82680.685900000011</v>
      </c>
      <c r="C98" s="640">
        <v>12493</v>
      </c>
      <c r="D98" s="264">
        <v>3443.1089999999999</v>
      </c>
      <c r="E98" s="264">
        <v>704.255</v>
      </c>
      <c r="F98" s="264">
        <v>0</v>
      </c>
      <c r="G98" s="264">
        <v>4051.0419999999999</v>
      </c>
      <c r="H98" s="264">
        <v>15.382999999999999</v>
      </c>
      <c r="I98" s="264">
        <v>309.03199999999998</v>
      </c>
      <c r="J98" s="264">
        <v>337.86099999999999</v>
      </c>
      <c r="K98" s="264">
        <v>1112.02</v>
      </c>
      <c r="L98" s="264">
        <v>6365.152</v>
      </c>
      <c r="M98" s="264">
        <v>631.40049999999997</v>
      </c>
      <c r="N98" s="264">
        <v>483.39699999999999</v>
      </c>
      <c r="O98" s="640">
        <v>5685</v>
      </c>
      <c r="P98" s="264">
        <v>132.91200000000001</v>
      </c>
      <c r="Q98" s="264">
        <v>0</v>
      </c>
      <c r="R98" s="264">
        <v>354.5899</v>
      </c>
      <c r="S98" s="264">
        <v>0</v>
      </c>
      <c r="T98" s="264">
        <v>71548.282000000007</v>
      </c>
      <c r="U98" s="264">
        <v>0</v>
      </c>
    </row>
    <row r="99" spans="1:21" ht="16.2">
      <c r="A99" s="262" t="s">
        <v>645</v>
      </c>
      <c r="B99" s="264">
        <v>20854.663700000001</v>
      </c>
      <c r="C99" s="264">
        <v>3103.02855</v>
      </c>
      <c r="D99" s="264">
        <v>0</v>
      </c>
      <c r="E99" s="264">
        <v>25.65155</v>
      </c>
      <c r="F99" s="264">
        <v>914.13599999999997</v>
      </c>
      <c r="G99" s="264">
        <v>197.387</v>
      </c>
      <c r="H99" s="264">
        <v>612.91899999999998</v>
      </c>
      <c r="I99" s="264">
        <v>0</v>
      </c>
      <c r="J99" s="264">
        <v>999.47</v>
      </c>
      <c r="K99" s="264">
        <v>0</v>
      </c>
      <c r="L99" s="264">
        <v>8811.6910000000007</v>
      </c>
      <c r="M99" s="264">
        <v>1254.454</v>
      </c>
      <c r="N99" s="264">
        <v>0</v>
      </c>
      <c r="O99" s="264">
        <v>0</v>
      </c>
      <c r="P99" s="264">
        <v>8366.9169999999995</v>
      </c>
      <c r="Q99" s="264">
        <v>0</v>
      </c>
      <c r="R99" s="264">
        <v>1149.5307</v>
      </c>
      <c r="S99" s="264">
        <v>76.248000000000005</v>
      </c>
      <c r="T99" s="264">
        <v>0</v>
      </c>
      <c r="U99" s="264">
        <v>1549.288</v>
      </c>
    </row>
    <row r="100" spans="1:21" ht="16.2">
      <c r="A100" s="262" t="s">
        <v>646</v>
      </c>
      <c r="B100" s="264">
        <v>0</v>
      </c>
      <c r="C100" s="264">
        <v>26634.498</v>
      </c>
      <c r="D100" s="264">
        <v>0</v>
      </c>
      <c r="E100" s="264">
        <v>0</v>
      </c>
      <c r="F100" s="264">
        <v>0</v>
      </c>
      <c r="G100" s="264">
        <v>0</v>
      </c>
      <c r="H100" s="264">
        <v>0</v>
      </c>
      <c r="I100" s="264">
        <v>0</v>
      </c>
      <c r="J100" s="264">
        <v>0</v>
      </c>
      <c r="K100" s="264">
        <v>0</v>
      </c>
      <c r="L100" s="264">
        <v>0</v>
      </c>
      <c r="M100" s="264">
        <v>0</v>
      </c>
      <c r="N100" s="264">
        <v>0</v>
      </c>
      <c r="O100" s="264">
        <v>38.536000000000001</v>
      </c>
      <c r="P100" s="264">
        <v>0</v>
      </c>
      <c r="Q100" s="264">
        <v>0</v>
      </c>
      <c r="R100" s="264">
        <v>0</v>
      </c>
      <c r="S100" s="264">
        <v>26595.962</v>
      </c>
      <c r="T100" s="264">
        <v>0</v>
      </c>
      <c r="U100" s="264">
        <v>0</v>
      </c>
    </row>
    <row r="101" spans="1:21" ht="16.2">
      <c r="A101" s="262" t="s">
        <v>647</v>
      </c>
      <c r="B101" s="264">
        <v>4.4290000000000003</v>
      </c>
      <c r="C101" s="264">
        <v>0</v>
      </c>
      <c r="D101" s="264">
        <v>4.38</v>
      </c>
      <c r="E101" s="264">
        <v>0</v>
      </c>
      <c r="F101" s="264">
        <v>0</v>
      </c>
      <c r="G101" s="264">
        <v>0</v>
      </c>
      <c r="H101" s="264">
        <v>4.9000000000000002E-2</v>
      </c>
      <c r="I101" s="264">
        <v>0</v>
      </c>
      <c r="J101" s="264">
        <v>0</v>
      </c>
      <c r="K101" s="264">
        <v>0</v>
      </c>
      <c r="L101" s="264">
        <v>0</v>
      </c>
      <c r="M101" s="264">
        <v>0</v>
      </c>
      <c r="N101" s="264">
        <v>0</v>
      </c>
      <c r="O101" s="264">
        <v>0</v>
      </c>
      <c r="P101" s="264">
        <v>0</v>
      </c>
      <c r="Q101" s="264">
        <v>0</v>
      </c>
      <c r="R101" s="264">
        <v>0</v>
      </c>
      <c r="S101" s="264">
        <v>0</v>
      </c>
      <c r="T101" s="264">
        <v>0</v>
      </c>
      <c r="U101" s="264">
        <v>0</v>
      </c>
    </row>
    <row r="102" spans="1:21">
      <c r="A102" s="1003" t="s">
        <v>648</v>
      </c>
      <c r="B102" s="1003"/>
      <c r="C102" s="1003"/>
      <c r="D102" s="1003"/>
      <c r="E102" s="1003"/>
      <c r="F102" s="1003"/>
      <c r="G102" s="1003"/>
      <c r="H102" s="1003"/>
      <c r="I102" s="1003"/>
      <c r="J102" s="1003"/>
      <c r="K102" s="1003"/>
    </row>
    <row r="103" spans="1:21" s="15" customFormat="1">
      <c r="A103" s="1003" t="s">
        <v>571</v>
      </c>
      <c r="B103" s="1003"/>
      <c r="C103" s="1003"/>
      <c r="D103" s="1003"/>
      <c r="E103" s="1003"/>
      <c r="F103" s="1003"/>
      <c r="G103" s="1003"/>
      <c r="H103" s="1003"/>
      <c r="I103" s="1003"/>
      <c r="J103" s="1003"/>
      <c r="K103" s="1003"/>
    </row>
    <row r="104" spans="1:21">
      <c r="A104" s="1029" t="s">
        <v>649</v>
      </c>
      <c r="B104" s="1029"/>
      <c r="C104" s="1029"/>
      <c r="D104" s="1029"/>
      <c r="E104" s="1029"/>
      <c r="F104" s="1029"/>
      <c r="G104" s="1029"/>
      <c r="H104" s="1029"/>
      <c r="I104" s="1029"/>
      <c r="J104" s="1029"/>
      <c r="K104" s="1029"/>
    </row>
    <row r="105" spans="1:21">
      <c r="A105" s="1029" t="s">
        <v>650</v>
      </c>
      <c r="B105" s="1029"/>
      <c r="C105" s="1029"/>
      <c r="D105" s="1029"/>
      <c r="E105" s="1029"/>
      <c r="F105" s="1029"/>
      <c r="G105" s="1029"/>
      <c r="H105" s="1029"/>
      <c r="I105" s="1029"/>
      <c r="J105" s="1029"/>
      <c r="K105" s="1029"/>
    </row>
    <row r="106" spans="1:21">
      <c r="A106" s="1029" t="s">
        <v>651</v>
      </c>
      <c r="B106" s="1029"/>
      <c r="C106" s="1029"/>
      <c r="D106" s="1029"/>
      <c r="E106" s="1029"/>
      <c r="F106" s="1029"/>
      <c r="G106" s="1029"/>
      <c r="H106" s="1029"/>
      <c r="I106" s="1029"/>
      <c r="J106" s="1029"/>
      <c r="K106" s="1029"/>
    </row>
    <row r="107" spans="1:21">
      <c r="A107" s="1029" t="s">
        <v>652</v>
      </c>
      <c r="B107" s="1029"/>
      <c r="C107" s="1029"/>
      <c r="D107" s="1029"/>
      <c r="E107" s="1029"/>
      <c r="F107" s="1029"/>
      <c r="G107" s="1029"/>
      <c r="H107" s="1029"/>
      <c r="I107" s="1029"/>
      <c r="J107" s="1029"/>
      <c r="K107" s="1029"/>
    </row>
    <row r="108" spans="1:21">
      <c r="A108" s="1003" t="s">
        <v>653</v>
      </c>
      <c r="B108" s="1003"/>
      <c r="C108" s="1003"/>
      <c r="D108" s="1003"/>
      <c r="E108" s="1003"/>
      <c r="F108" s="1003"/>
      <c r="G108" s="1003"/>
      <c r="H108" s="1003"/>
      <c r="I108" s="1003"/>
      <c r="J108" s="1003"/>
      <c r="K108" s="1003"/>
    </row>
    <row r="109" spans="1:21">
      <c r="A109" s="1003" t="s">
        <v>654</v>
      </c>
      <c r="B109" s="1003"/>
      <c r="C109" s="1003"/>
      <c r="D109" s="1003"/>
      <c r="E109" s="1003"/>
      <c r="F109" s="1003"/>
      <c r="G109" s="1003"/>
      <c r="H109" s="1003"/>
      <c r="I109" s="1003"/>
      <c r="J109" s="1003"/>
      <c r="K109" s="1003"/>
    </row>
    <row r="110" spans="1:21">
      <c r="A110" s="1003" t="s">
        <v>655</v>
      </c>
      <c r="B110" s="1003"/>
      <c r="C110" s="1003"/>
      <c r="D110" s="1003"/>
      <c r="E110" s="1003"/>
      <c r="F110" s="1003"/>
      <c r="G110" s="1003"/>
      <c r="H110" s="1003"/>
      <c r="I110" s="1003"/>
      <c r="J110" s="1003"/>
      <c r="K110" s="1003"/>
    </row>
    <row r="111" spans="1:21">
      <c r="A111" s="494"/>
      <c r="B111" s="494"/>
      <c r="C111" s="494"/>
      <c r="D111" s="494"/>
      <c r="E111" s="494"/>
      <c r="F111" s="494"/>
      <c r="G111" s="494"/>
      <c r="H111" s="494"/>
      <c r="I111" s="494"/>
      <c r="J111" s="494"/>
      <c r="K111" s="494"/>
    </row>
    <row r="112" spans="1:21">
      <c r="A112" s="1038" t="s">
        <v>656</v>
      </c>
      <c r="B112" s="972"/>
      <c r="C112" s="972"/>
      <c r="D112" s="972"/>
      <c r="E112" s="972"/>
      <c r="F112" s="972"/>
      <c r="G112" s="972"/>
      <c r="H112" s="972"/>
      <c r="I112" s="972"/>
      <c r="J112" s="972"/>
      <c r="K112" s="972"/>
    </row>
    <row r="113" spans="1:22">
      <c r="A113" s="1039"/>
      <c r="B113" s="1026" t="s">
        <v>631</v>
      </c>
      <c r="C113" s="1026" t="s">
        <v>395</v>
      </c>
      <c r="D113" s="1026"/>
      <c r="E113" s="1026"/>
      <c r="F113" s="1026"/>
      <c r="G113" s="990" t="s">
        <v>601</v>
      </c>
      <c r="H113" s="990"/>
      <c r="I113" s="990"/>
      <c r="J113" s="149" t="s">
        <v>632</v>
      </c>
      <c r="K113" s="149" t="s">
        <v>602</v>
      </c>
    </row>
    <row r="114" spans="1:22" ht="16.2">
      <c r="A114" s="1040"/>
      <c r="B114" s="1026"/>
      <c r="C114" s="1026"/>
      <c r="D114" s="1026"/>
      <c r="E114" s="1026"/>
      <c r="F114" s="1026"/>
      <c r="G114" s="1021"/>
      <c r="H114" s="1022"/>
      <c r="I114" s="990" t="s">
        <v>657</v>
      </c>
      <c r="J114" s="990"/>
      <c r="K114" s="149"/>
    </row>
    <row r="115" spans="1:22">
      <c r="A115" s="1041"/>
      <c r="B115" s="1026"/>
      <c r="C115" s="149" t="s">
        <v>634</v>
      </c>
      <c r="D115" s="149" t="s">
        <v>635</v>
      </c>
      <c r="E115" s="149" t="s">
        <v>636</v>
      </c>
      <c r="F115" s="149" t="s">
        <v>637</v>
      </c>
      <c r="G115" s="149" t="s">
        <v>638</v>
      </c>
      <c r="H115" s="149" t="s">
        <v>639</v>
      </c>
      <c r="I115" s="149" t="s">
        <v>640</v>
      </c>
      <c r="J115" s="149" t="s">
        <v>641</v>
      </c>
      <c r="K115" s="149" t="s">
        <v>177</v>
      </c>
    </row>
    <row r="116" spans="1:22" ht="29.4">
      <c r="A116" s="265" t="s">
        <v>658</v>
      </c>
      <c r="B116" s="264">
        <v>24109.164000000001</v>
      </c>
      <c r="C116" s="264">
        <v>1446.9380000000001</v>
      </c>
      <c r="D116" s="264">
        <v>0</v>
      </c>
      <c r="E116" s="264">
        <v>180.30799999999999</v>
      </c>
      <c r="F116" s="264">
        <v>0</v>
      </c>
      <c r="G116" s="264">
        <v>0</v>
      </c>
      <c r="H116" s="264">
        <v>7291.11</v>
      </c>
      <c r="I116" s="264">
        <v>0</v>
      </c>
      <c r="J116" s="264">
        <v>15190.808000000001</v>
      </c>
      <c r="K116" s="264">
        <v>0</v>
      </c>
    </row>
    <row r="117" spans="1:22" ht="16.2">
      <c r="A117" s="262" t="s">
        <v>659</v>
      </c>
      <c r="B117" s="264">
        <v>1479.604</v>
      </c>
      <c r="C117" s="264">
        <v>0</v>
      </c>
      <c r="D117" s="264">
        <v>0</v>
      </c>
      <c r="E117" s="264">
        <v>0</v>
      </c>
      <c r="F117" s="264">
        <v>0</v>
      </c>
      <c r="G117" s="264">
        <v>0</v>
      </c>
      <c r="H117" s="264">
        <v>0</v>
      </c>
      <c r="I117" s="264">
        <v>1024.346</v>
      </c>
      <c r="J117" s="264">
        <v>0</v>
      </c>
      <c r="K117" s="264">
        <v>455.25799999999998</v>
      </c>
    </row>
    <row r="118" spans="1:22" ht="16.2">
      <c r="A118" s="262" t="s">
        <v>660</v>
      </c>
      <c r="B118" s="264">
        <v>115192.33793000001</v>
      </c>
      <c r="C118" s="264">
        <v>28158.685000000001</v>
      </c>
      <c r="D118" s="264">
        <v>53050.911</v>
      </c>
      <c r="E118" s="264">
        <v>25041.210030000002</v>
      </c>
      <c r="F118" s="264">
        <v>5844.8649999999998</v>
      </c>
      <c r="G118" s="264">
        <v>1986.9308999999998</v>
      </c>
      <c r="H118" s="264">
        <v>0</v>
      </c>
      <c r="I118" s="264">
        <v>1015.128</v>
      </c>
      <c r="J118" s="264">
        <v>94.608000000000004</v>
      </c>
      <c r="K118" s="264">
        <v>0</v>
      </c>
    </row>
    <row r="119" spans="1:22" ht="16.2">
      <c r="A119" s="262" t="s">
        <v>661</v>
      </c>
      <c r="B119" s="264">
        <v>1328.71</v>
      </c>
      <c r="C119" s="264">
        <v>0</v>
      </c>
      <c r="D119" s="264">
        <v>0</v>
      </c>
      <c r="E119" s="264">
        <v>0</v>
      </c>
      <c r="F119" s="264">
        <v>1328.71</v>
      </c>
      <c r="G119" s="264">
        <v>0</v>
      </c>
      <c r="H119" s="264">
        <v>0</v>
      </c>
      <c r="I119" s="264">
        <v>0</v>
      </c>
      <c r="J119" s="264">
        <v>0</v>
      </c>
      <c r="K119" s="264">
        <v>0</v>
      </c>
    </row>
    <row r="120" spans="1:22" ht="16.2">
      <c r="A120" s="262" t="s">
        <v>662</v>
      </c>
      <c r="B120" s="264">
        <v>86065.409469999999</v>
      </c>
      <c r="C120" s="264">
        <v>5120.6869999999999</v>
      </c>
      <c r="D120" s="264">
        <v>5241.6499999999996</v>
      </c>
      <c r="E120" s="264">
        <v>2468.1019700000002</v>
      </c>
      <c r="F120" s="264">
        <v>0</v>
      </c>
      <c r="G120" s="264">
        <v>0</v>
      </c>
      <c r="H120" s="264">
        <v>6865.4769999999999</v>
      </c>
      <c r="I120" s="264">
        <v>0</v>
      </c>
      <c r="J120" s="264">
        <v>509.94850000000002</v>
      </c>
      <c r="K120" s="264">
        <v>65859.544999999998</v>
      </c>
    </row>
    <row r="121" spans="1:22" ht="16.2">
      <c r="A121" s="262" t="s">
        <v>663</v>
      </c>
      <c r="B121" s="264">
        <v>13.193</v>
      </c>
      <c r="C121" s="264">
        <v>0</v>
      </c>
      <c r="D121" s="264">
        <v>0</v>
      </c>
      <c r="E121" s="264">
        <v>13.193</v>
      </c>
      <c r="F121" s="264">
        <v>0</v>
      </c>
      <c r="G121" s="264">
        <v>0</v>
      </c>
      <c r="H121" s="264">
        <v>0</v>
      </c>
      <c r="I121" s="264">
        <v>0</v>
      </c>
      <c r="J121" s="264">
        <v>0</v>
      </c>
      <c r="K121" s="264">
        <v>0</v>
      </c>
    </row>
    <row r="122" spans="1:22">
      <c r="A122" s="494"/>
      <c r="B122" s="494"/>
      <c r="C122" s="494"/>
      <c r="D122" s="494"/>
      <c r="E122" s="494"/>
      <c r="F122" s="494"/>
      <c r="G122" s="494"/>
      <c r="H122" s="494"/>
      <c r="I122" s="494"/>
      <c r="J122" s="494"/>
      <c r="K122" s="494"/>
    </row>
    <row r="123" spans="1:22" ht="16.2">
      <c r="A123" s="972" t="s">
        <v>664</v>
      </c>
      <c r="B123" s="972"/>
      <c r="C123" s="972"/>
      <c r="D123" s="972"/>
      <c r="E123" s="972"/>
      <c r="F123" s="972"/>
      <c r="G123" s="972"/>
      <c r="H123" s="972"/>
      <c r="I123" s="972"/>
      <c r="J123" s="972"/>
      <c r="K123" s="972"/>
      <c r="L123" s="4"/>
      <c r="M123" s="4"/>
      <c r="N123" s="4"/>
      <c r="O123" s="4"/>
      <c r="P123" s="4"/>
      <c r="Q123" s="4"/>
      <c r="R123" s="4"/>
      <c r="S123" s="4"/>
      <c r="T123" s="4"/>
      <c r="U123" s="4"/>
      <c r="V123" s="4"/>
    </row>
    <row r="124" spans="1:22">
      <c r="A124" s="1042"/>
      <c r="B124" s="1045" t="s">
        <v>631</v>
      </c>
      <c r="C124" s="1026"/>
      <c r="D124" s="1026" t="s">
        <v>395</v>
      </c>
      <c r="E124" s="1026"/>
      <c r="F124" s="1026"/>
      <c r="G124" s="1026"/>
      <c r="H124" s="1026"/>
      <c r="I124" s="1026"/>
      <c r="J124" s="1026"/>
      <c r="K124" s="1026"/>
      <c r="L124" s="990" t="s">
        <v>601</v>
      </c>
      <c r="M124" s="990"/>
      <c r="N124" s="990"/>
      <c r="O124" s="990"/>
      <c r="P124" s="990"/>
      <c r="Q124" s="990"/>
      <c r="R124" s="990" t="s">
        <v>632</v>
      </c>
      <c r="S124" s="990"/>
      <c r="T124" s="990" t="s">
        <v>602</v>
      </c>
      <c r="U124" s="990"/>
      <c r="V124" s="4"/>
    </row>
    <row r="125" spans="1:22" ht="16.2">
      <c r="A125" s="1043"/>
      <c r="B125" s="1045"/>
      <c r="C125" s="1026"/>
      <c r="D125" s="1026"/>
      <c r="E125" s="1026"/>
      <c r="F125" s="1026"/>
      <c r="G125" s="1026"/>
      <c r="H125" s="1026"/>
      <c r="I125" s="1026"/>
      <c r="J125" s="1026"/>
      <c r="K125" s="1026"/>
      <c r="L125" s="990"/>
      <c r="M125" s="990"/>
      <c r="N125" s="990"/>
      <c r="O125" s="990"/>
      <c r="P125" s="990" t="s">
        <v>633</v>
      </c>
      <c r="Q125" s="990"/>
      <c r="R125" s="990"/>
      <c r="S125" s="990"/>
      <c r="T125" s="1019"/>
      <c r="U125" s="1020"/>
      <c r="V125" s="882"/>
    </row>
    <row r="126" spans="1:22">
      <c r="A126" s="1043"/>
      <c r="B126" s="1045"/>
      <c r="C126" s="1026"/>
      <c r="D126" s="990" t="s">
        <v>634</v>
      </c>
      <c r="E126" s="990"/>
      <c r="F126" s="990" t="s">
        <v>635</v>
      </c>
      <c r="G126" s="990"/>
      <c r="H126" s="990" t="s">
        <v>636</v>
      </c>
      <c r="I126" s="990"/>
      <c r="J126" s="990" t="s">
        <v>637</v>
      </c>
      <c r="K126" s="990"/>
      <c r="L126" s="990" t="s">
        <v>638</v>
      </c>
      <c r="M126" s="990"/>
      <c r="N126" s="990" t="s">
        <v>639</v>
      </c>
      <c r="O126" s="990"/>
      <c r="P126" s="990" t="s">
        <v>640</v>
      </c>
      <c r="Q126" s="990"/>
      <c r="R126" s="990" t="s">
        <v>641</v>
      </c>
      <c r="S126" s="990"/>
      <c r="T126" s="990" t="s">
        <v>177</v>
      </c>
      <c r="U126" s="990"/>
      <c r="V126" s="4"/>
    </row>
    <row r="127" spans="1:22" ht="16.2">
      <c r="A127" s="1044"/>
      <c r="B127" s="270" t="s">
        <v>642</v>
      </c>
      <c r="C127" s="149" t="s">
        <v>643</v>
      </c>
      <c r="D127" s="149" t="s">
        <v>642</v>
      </c>
      <c r="E127" s="149" t="s">
        <v>643</v>
      </c>
      <c r="F127" s="149" t="s">
        <v>642</v>
      </c>
      <c r="G127" s="149" t="s">
        <v>643</v>
      </c>
      <c r="H127" s="149" t="s">
        <v>642</v>
      </c>
      <c r="I127" s="149" t="s">
        <v>643</v>
      </c>
      <c r="J127" s="149" t="s">
        <v>642</v>
      </c>
      <c r="K127" s="149" t="s">
        <v>643</v>
      </c>
      <c r="L127" s="149" t="s">
        <v>642</v>
      </c>
      <c r="M127" s="149" t="s">
        <v>643</v>
      </c>
      <c r="N127" s="149" t="s">
        <v>642</v>
      </c>
      <c r="O127" s="149" t="s">
        <v>643</v>
      </c>
      <c r="P127" s="149" t="s">
        <v>642</v>
      </c>
      <c r="Q127" s="149" t="s">
        <v>643</v>
      </c>
      <c r="R127" s="149" t="s">
        <v>642</v>
      </c>
      <c r="S127" s="149" t="s">
        <v>643</v>
      </c>
      <c r="T127" s="149" t="s">
        <v>642</v>
      </c>
      <c r="U127" s="149" t="s">
        <v>643</v>
      </c>
      <c r="V127" s="4"/>
    </row>
    <row r="128" spans="1:22" ht="16.2">
      <c r="A128" s="262" t="s">
        <v>665</v>
      </c>
      <c r="B128" s="271">
        <v>126727.49480000001</v>
      </c>
      <c r="C128" s="271">
        <v>71528.552000000011</v>
      </c>
      <c r="D128" s="264">
        <v>21803.047999999999</v>
      </c>
      <c r="E128" s="264">
        <v>12451.7</v>
      </c>
      <c r="F128" s="264">
        <v>24618.862000000001</v>
      </c>
      <c r="G128" s="264">
        <v>26890.617999999999</v>
      </c>
      <c r="H128" s="264">
        <v>0</v>
      </c>
      <c r="I128" s="264">
        <v>27295.455999999998</v>
      </c>
      <c r="J128" s="264">
        <v>122.595</v>
      </c>
      <c r="K128" s="264">
        <v>4890.7780000000002</v>
      </c>
      <c r="L128" s="264">
        <v>739.66120000000001</v>
      </c>
      <c r="M128" s="264">
        <v>0</v>
      </c>
      <c r="N128" s="264">
        <v>14020.096</v>
      </c>
      <c r="O128" s="264">
        <v>0</v>
      </c>
      <c r="P128" s="264">
        <v>0</v>
      </c>
      <c r="Q128" s="264">
        <v>0</v>
      </c>
      <c r="R128" s="264">
        <v>8.313600000000001</v>
      </c>
      <c r="S128" s="264">
        <v>0</v>
      </c>
      <c r="T128" s="264">
        <v>65414.919000000002</v>
      </c>
      <c r="U128" s="264">
        <v>0</v>
      </c>
    </row>
    <row r="129" spans="1:21" ht="16.2">
      <c r="A129" s="272" t="s">
        <v>666</v>
      </c>
      <c r="B129" s="271">
        <v>2828.7826000000005</v>
      </c>
      <c r="C129" s="271">
        <v>9838.8670000000002</v>
      </c>
      <c r="D129" s="264">
        <v>121.45399999999999</v>
      </c>
      <c r="E129" s="264">
        <v>350.108</v>
      </c>
      <c r="F129" s="264">
        <v>398.791</v>
      </c>
      <c r="G129" s="264">
        <v>6384.29</v>
      </c>
      <c r="H129" s="264">
        <v>180.30799999999999</v>
      </c>
      <c r="I129" s="264">
        <v>213.85599999999999</v>
      </c>
      <c r="J129" s="264">
        <v>496.90300000000002</v>
      </c>
      <c r="K129" s="264">
        <v>1663.299</v>
      </c>
      <c r="L129" s="264">
        <v>114.5637</v>
      </c>
      <c r="M129" s="264">
        <v>1132.7059999999999</v>
      </c>
      <c r="N129" s="264">
        <v>0</v>
      </c>
      <c r="O129" s="264">
        <v>0</v>
      </c>
      <c r="P129" s="264">
        <v>1015.128</v>
      </c>
      <c r="Q129" s="264">
        <v>0</v>
      </c>
      <c r="R129" s="264">
        <v>501.63490000000002</v>
      </c>
      <c r="S129" s="264">
        <v>94.608000000000004</v>
      </c>
      <c r="T129" s="264">
        <v>0</v>
      </c>
      <c r="U129" s="264">
        <v>0</v>
      </c>
    </row>
    <row r="130" spans="1:21" ht="16.2">
      <c r="A130" s="262" t="s">
        <v>667</v>
      </c>
      <c r="B130" s="271">
        <v>105.93300000000001</v>
      </c>
      <c r="C130" s="271">
        <v>15221.366000000002</v>
      </c>
      <c r="D130" s="264">
        <v>0</v>
      </c>
      <c r="E130" s="264">
        <v>0</v>
      </c>
      <c r="F130" s="264">
        <v>0</v>
      </c>
      <c r="G130" s="264">
        <v>0</v>
      </c>
      <c r="H130" s="264">
        <v>0</v>
      </c>
      <c r="I130" s="264">
        <v>0</v>
      </c>
      <c r="J130" s="264">
        <v>0</v>
      </c>
      <c r="K130" s="264">
        <v>0</v>
      </c>
      <c r="L130" s="264">
        <v>0</v>
      </c>
      <c r="M130" s="264">
        <v>0</v>
      </c>
      <c r="N130" s="264">
        <v>105.93300000000001</v>
      </c>
      <c r="O130" s="264">
        <v>30.558</v>
      </c>
      <c r="P130" s="264">
        <v>0</v>
      </c>
      <c r="Q130" s="264">
        <v>0</v>
      </c>
      <c r="R130" s="264">
        <v>0</v>
      </c>
      <c r="S130" s="264">
        <v>15190.808000000001</v>
      </c>
      <c r="T130" s="264">
        <v>0</v>
      </c>
      <c r="U130" s="264">
        <v>0</v>
      </c>
    </row>
    <row r="131" spans="1:21" ht="16.2">
      <c r="A131" s="262" t="s">
        <v>668</v>
      </c>
      <c r="B131" s="271">
        <v>1468.972</v>
      </c>
      <c r="C131" s="271">
        <v>468.45099999999996</v>
      </c>
      <c r="D131" s="264">
        <v>0</v>
      </c>
      <c r="E131" s="264">
        <v>0</v>
      </c>
      <c r="F131" s="264">
        <v>0</v>
      </c>
      <c r="G131" s="264">
        <v>0</v>
      </c>
      <c r="H131" s="264">
        <v>0</v>
      </c>
      <c r="I131" s="264">
        <v>13.193</v>
      </c>
      <c r="J131" s="264">
        <v>0</v>
      </c>
      <c r="K131" s="264">
        <v>0</v>
      </c>
      <c r="L131" s="264">
        <v>0</v>
      </c>
      <c r="M131" s="264">
        <v>0</v>
      </c>
      <c r="N131" s="264">
        <v>0</v>
      </c>
      <c r="O131" s="264">
        <v>0</v>
      </c>
      <c r="P131" s="264">
        <v>1024.346</v>
      </c>
      <c r="Q131" s="264">
        <v>0</v>
      </c>
      <c r="R131" s="264">
        <v>0</v>
      </c>
      <c r="S131" s="264">
        <v>0</v>
      </c>
      <c r="T131" s="264">
        <v>444.62599999999998</v>
      </c>
      <c r="U131" s="264">
        <v>455.25799999999998</v>
      </c>
    </row>
    <row r="132" spans="1:21">
      <c r="A132" s="1030" t="s">
        <v>669</v>
      </c>
      <c r="B132" s="1030"/>
      <c r="C132" s="1030"/>
      <c r="D132" s="1030"/>
      <c r="E132" s="1030"/>
      <c r="F132" s="1030"/>
      <c r="G132" s="1030"/>
      <c r="H132" s="1030"/>
      <c r="I132" s="1030"/>
      <c r="J132" s="1030"/>
      <c r="K132" s="1030"/>
      <c r="L132" s="60"/>
      <c r="M132" s="60"/>
      <c r="N132" s="60"/>
      <c r="O132" s="60"/>
      <c r="P132" s="53"/>
      <c r="Q132" s="60"/>
      <c r="R132" s="60"/>
      <c r="S132" s="60"/>
      <c r="T132" s="60"/>
      <c r="U132" s="60"/>
    </row>
    <row r="133" spans="1:21">
      <c r="A133" s="1030" t="s">
        <v>571</v>
      </c>
      <c r="B133" s="1030"/>
      <c r="C133" s="1030"/>
      <c r="D133" s="1030"/>
      <c r="E133" s="1030"/>
      <c r="F133" s="1030"/>
      <c r="G133" s="1030"/>
      <c r="H133" s="1030"/>
      <c r="I133" s="1030"/>
      <c r="J133" s="1030"/>
      <c r="K133" s="1030"/>
      <c r="L133" s="4"/>
      <c r="M133" s="4"/>
      <c r="N133" s="4"/>
      <c r="O133" s="4"/>
      <c r="P133" s="4"/>
      <c r="Q133" s="4"/>
      <c r="R133" s="4"/>
      <c r="S133" s="4"/>
      <c r="T133" s="4"/>
      <c r="U133" s="4"/>
    </row>
    <row r="134" spans="1:21">
      <c r="A134" s="1029" t="s">
        <v>649</v>
      </c>
      <c r="B134" s="1029"/>
      <c r="C134" s="1029"/>
      <c r="D134" s="1029"/>
      <c r="E134" s="1029"/>
      <c r="F134" s="1029"/>
      <c r="G134" s="1029"/>
      <c r="H134" s="1029"/>
      <c r="I134" s="1029"/>
      <c r="J134" s="1029"/>
      <c r="K134" s="1029"/>
      <c r="L134" s="4"/>
      <c r="M134" s="4"/>
      <c r="N134" s="4"/>
      <c r="O134" s="4"/>
      <c r="P134" s="4"/>
      <c r="Q134" s="4"/>
      <c r="R134" s="4"/>
      <c r="S134" s="4"/>
      <c r="T134" s="4"/>
      <c r="U134" s="4"/>
    </row>
    <row r="135" spans="1:21">
      <c r="A135" s="1029" t="s">
        <v>650</v>
      </c>
      <c r="B135" s="1029"/>
      <c r="C135" s="1029"/>
      <c r="D135" s="1029"/>
      <c r="E135" s="1029"/>
      <c r="F135" s="1029"/>
      <c r="G135" s="1029"/>
      <c r="H135" s="1029"/>
      <c r="I135" s="1029"/>
      <c r="J135" s="1029"/>
      <c r="K135" s="1029"/>
      <c r="L135" s="4"/>
      <c r="M135" s="4"/>
      <c r="N135" s="4"/>
      <c r="O135" s="4"/>
      <c r="P135" s="4"/>
      <c r="Q135" s="4"/>
      <c r="R135" s="4"/>
      <c r="S135" s="4"/>
      <c r="T135" s="4"/>
      <c r="U135" s="4"/>
    </row>
    <row r="136" spans="1:21">
      <c r="A136" s="1029" t="s">
        <v>651</v>
      </c>
      <c r="B136" s="1029"/>
      <c r="C136" s="1029"/>
      <c r="D136" s="1029"/>
      <c r="E136" s="1029"/>
      <c r="F136" s="1029"/>
      <c r="G136" s="1029"/>
      <c r="H136" s="1029"/>
      <c r="I136" s="1029"/>
      <c r="J136" s="1029"/>
      <c r="K136" s="1029"/>
      <c r="L136" s="4"/>
      <c r="M136" s="4"/>
      <c r="N136" s="4"/>
      <c r="O136" s="4"/>
      <c r="P136" s="4"/>
      <c r="Q136" s="4"/>
      <c r="R136" s="4"/>
      <c r="S136" s="4"/>
      <c r="T136" s="4"/>
      <c r="U136" s="4"/>
    </row>
    <row r="137" spans="1:21">
      <c r="A137" s="1029" t="s">
        <v>652</v>
      </c>
      <c r="B137" s="1029"/>
      <c r="C137" s="1029"/>
      <c r="D137" s="1029"/>
      <c r="E137" s="1029"/>
      <c r="F137" s="1029"/>
      <c r="G137" s="1029"/>
      <c r="H137" s="1029"/>
      <c r="I137" s="1029"/>
      <c r="J137" s="1029"/>
      <c r="K137" s="1029"/>
      <c r="L137" s="4"/>
      <c r="M137" s="4"/>
      <c r="N137" s="4"/>
      <c r="O137" s="4"/>
      <c r="P137" s="4"/>
      <c r="Q137" s="4"/>
      <c r="R137" s="4"/>
      <c r="S137" s="4"/>
      <c r="T137" s="4"/>
      <c r="U137" s="4"/>
    </row>
    <row r="138" spans="1:21">
      <c r="A138" s="1003" t="s">
        <v>670</v>
      </c>
      <c r="B138" s="1003"/>
      <c r="C138" s="1003"/>
      <c r="D138" s="1003"/>
      <c r="E138" s="1003"/>
      <c r="F138" s="1003"/>
      <c r="G138" s="1003"/>
      <c r="H138" s="1003"/>
      <c r="I138" s="1003"/>
      <c r="J138" s="1003"/>
      <c r="K138" s="1003"/>
      <c r="L138" s="4"/>
      <c r="M138" s="4"/>
      <c r="N138" s="4"/>
      <c r="O138" s="4"/>
      <c r="P138" s="4"/>
      <c r="Q138" s="4"/>
      <c r="R138" s="4"/>
      <c r="S138" s="4"/>
      <c r="T138" s="4"/>
      <c r="U138" s="4"/>
    </row>
    <row r="139" spans="1:21">
      <c r="A139" s="1003" t="s">
        <v>671</v>
      </c>
      <c r="B139" s="1003"/>
      <c r="C139" s="1003"/>
      <c r="D139" s="1003"/>
      <c r="E139" s="1003"/>
      <c r="F139" s="1003"/>
      <c r="G139" s="1003"/>
      <c r="H139" s="1003"/>
      <c r="I139" s="1003"/>
      <c r="J139" s="1003"/>
      <c r="K139" s="1003"/>
      <c r="L139" s="4"/>
      <c r="M139" s="4"/>
      <c r="N139" s="4"/>
      <c r="O139" s="4"/>
      <c r="P139" s="4"/>
      <c r="Q139" s="4"/>
      <c r="R139" s="4"/>
      <c r="S139" s="4"/>
      <c r="T139" s="4"/>
      <c r="U139" s="4"/>
    </row>
    <row r="140" spans="1:21">
      <c r="A140" s="1003" t="s">
        <v>655</v>
      </c>
      <c r="B140" s="1003"/>
      <c r="C140" s="1003"/>
      <c r="D140" s="1003"/>
      <c r="E140" s="1003"/>
      <c r="F140" s="1003"/>
      <c r="G140" s="1003"/>
      <c r="H140" s="1003"/>
      <c r="I140" s="1003"/>
      <c r="J140" s="1003"/>
      <c r="K140" s="1003"/>
      <c r="L140" s="4"/>
      <c r="M140" s="4"/>
      <c r="N140" s="4"/>
      <c r="O140" s="4"/>
      <c r="P140" s="4"/>
      <c r="Q140" s="4"/>
      <c r="R140" s="4"/>
      <c r="S140" s="4"/>
      <c r="T140" s="4"/>
      <c r="U140" s="4"/>
    </row>
    <row r="141" spans="1:21">
      <c r="A141" s="494"/>
      <c r="B141" s="494"/>
      <c r="C141" s="494"/>
      <c r="D141" s="494"/>
      <c r="E141" s="494"/>
      <c r="F141" s="494"/>
      <c r="G141" s="494"/>
      <c r="H141" s="494"/>
      <c r="I141" s="494"/>
      <c r="J141" s="494"/>
      <c r="K141" s="494"/>
    </row>
    <row r="142" spans="1:21" ht="16.2">
      <c r="A142" s="972" t="s">
        <v>672</v>
      </c>
      <c r="B142" s="972"/>
      <c r="C142" s="972"/>
      <c r="D142" s="972"/>
      <c r="E142" s="972"/>
      <c r="F142" s="972"/>
      <c r="G142" s="972"/>
      <c r="H142" s="972"/>
      <c r="I142" s="972"/>
      <c r="J142" s="972"/>
      <c r="K142" s="972"/>
    </row>
    <row r="143" spans="1:21" ht="30" customHeight="1">
      <c r="A143" s="1049"/>
      <c r="B143" s="1050" t="s">
        <v>576</v>
      </c>
      <c r="C143" s="1026" t="s">
        <v>561</v>
      </c>
      <c r="D143" s="1026"/>
      <c r="E143" s="1026"/>
      <c r="F143" s="1026" t="s">
        <v>568</v>
      </c>
      <c r="G143" s="1026"/>
      <c r="H143" s="1026"/>
      <c r="I143" s="1035" t="s">
        <v>673</v>
      </c>
      <c r="J143" s="1036"/>
      <c r="K143" s="1036"/>
    </row>
    <row r="144" spans="1:21">
      <c r="A144" s="1049"/>
      <c r="B144" s="1050"/>
      <c r="C144" s="1037" t="s">
        <v>578</v>
      </c>
      <c r="D144" s="1037"/>
      <c r="E144" s="1037"/>
      <c r="F144" s="1037" t="s">
        <v>578</v>
      </c>
      <c r="G144" s="1037"/>
      <c r="H144" s="1037"/>
      <c r="I144" s="1037" t="s">
        <v>578</v>
      </c>
      <c r="J144" s="1037"/>
      <c r="K144" s="1037"/>
    </row>
    <row r="145" spans="1:11" ht="15.6">
      <c r="A145" s="1049"/>
      <c r="B145" s="1050"/>
      <c r="C145" s="172" t="s">
        <v>579</v>
      </c>
      <c r="D145" s="172" t="s">
        <v>580</v>
      </c>
      <c r="E145" s="172" t="s">
        <v>178</v>
      </c>
      <c r="F145" s="172" t="s">
        <v>579</v>
      </c>
      <c r="G145" s="172" t="s">
        <v>580</v>
      </c>
      <c r="H145" s="172" t="s">
        <v>178</v>
      </c>
      <c r="I145" s="172" t="s">
        <v>579</v>
      </c>
      <c r="J145" s="172" t="s">
        <v>580</v>
      </c>
      <c r="K145" s="172" t="s">
        <v>178</v>
      </c>
    </row>
    <row r="146" spans="1:11" ht="15.6">
      <c r="A146" s="1053" t="s">
        <v>581</v>
      </c>
      <c r="B146" s="166" t="s">
        <v>582</v>
      </c>
      <c r="C146" s="264">
        <v>80881</v>
      </c>
      <c r="D146" s="264">
        <v>11290</v>
      </c>
      <c r="E146" s="264">
        <v>92171</v>
      </c>
      <c r="F146" s="264">
        <v>12650</v>
      </c>
      <c r="G146" s="264">
        <v>11290</v>
      </c>
      <c r="H146" s="264">
        <v>23939</v>
      </c>
      <c r="I146" s="264">
        <v>2340</v>
      </c>
      <c r="J146" s="207">
        <v>0</v>
      </c>
      <c r="K146" s="264">
        <v>2340</v>
      </c>
    </row>
    <row r="147" spans="1:11" ht="15.6">
      <c r="A147" s="1053"/>
      <c r="B147" s="166" t="s">
        <v>583</v>
      </c>
      <c r="C147" s="264">
        <v>21636</v>
      </c>
      <c r="D147" s="264">
        <v>3508</v>
      </c>
      <c r="E147" s="264">
        <v>25145</v>
      </c>
      <c r="F147" s="264">
        <v>21636</v>
      </c>
      <c r="G147" s="264">
        <v>2114</v>
      </c>
      <c r="H147" s="264">
        <v>23750</v>
      </c>
      <c r="I147" s="264">
        <v>10215</v>
      </c>
      <c r="J147" s="207">
        <v>84</v>
      </c>
      <c r="K147" s="264">
        <v>10299</v>
      </c>
    </row>
    <row r="148" spans="1:11" ht="15.6">
      <c r="A148" s="1053"/>
      <c r="B148" s="166" t="s">
        <v>584</v>
      </c>
      <c r="C148" s="207">
        <v>0</v>
      </c>
      <c r="D148" s="207">
        <v>7</v>
      </c>
      <c r="E148" s="207">
        <v>7</v>
      </c>
      <c r="F148" s="207">
        <v>0</v>
      </c>
      <c r="G148" s="207">
        <v>7</v>
      </c>
      <c r="H148" s="207">
        <v>7</v>
      </c>
      <c r="I148" s="207">
        <v>0</v>
      </c>
      <c r="J148" s="207">
        <v>0</v>
      </c>
      <c r="K148" s="207">
        <v>0</v>
      </c>
    </row>
    <row r="149" spans="1:11" ht="15.6">
      <c r="A149" s="1053"/>
      <c r="B149" s="166" t="s">
        <v>585</v>
      </c>
      <c r="C149" s="207">
        <v>4</v>
      </c>
      <c r="D149" s="207">
        <v>0</v>
      </c>
      <c r="E149" s="207">
        <v>4</v>
      </c>
      <c r="F149" s="207">
        <v>4</v>
      </c>
      <c r="G149" s="207">
        <v>0</v>
      </c>
      <c r="H149" s="207">
        <v>4</v>
      </c>
      <c r="I149" s="207">
        <v>0</v>
      </c>
      <c r="J149" s="207">
        <v>0</v>
      </c>
      <c r="K149" s="207">
        <v>0</v>
      </c>
    </row>
    <row r="150" spans="1:11">
      <c r="A150" s="1053"/>
      <c r="B150" s="158" t="s">
        <v>178</v>
      </c>
      <c r="C150" s="301">
        <v>102522</v>
      </c>
      <c r="D150" s="301">
        <v>14805</v>
      </c>
      <c r="E150" s="301">
        <v>117327</v>
      </c>
      <c r="F150" s="301">
        <v>34290</v>
      </c>
      <c r="G150" s="301">
        <v>13411</v>
      </c>
      <c r="H150" s="301">
        <v>47701</v>
      </c>
      <c r="I150" s="301">
        <v>12555</v>
      </c>
      <c r="J150" s="303">
        <v>84</v>
      </c>
      <c r="K150" s="301">
        <v>12639</v>
      </c>
    </row>
    <row r="151" spans="1:11" ht="15.6">
      <c r="A151" s="1051" t="s">
        <v>586</v>
      </c>
      <c r="B151" s="166" t="s">
        <v>582</v>
      </c>
      <c r="C151" s="264">
        <v>140311</v>
      </c>
      <c r="D151" s="264">
        <v>34838</v>
      </c>
      <c r="E151" s="264">
        <v>175149</v>
      </c>
      <c r="F151" s="264">
        <v>140311</v>
      </c>
      <c r="G151" s="264">
        <v>34838</v>
      </c>
      <c r="H151" s="264">
        <v>175149</v>
      </c>
      <c r="I151" s="207">
        <v>0</v>
      </c>
      <c r="J151" s="207">
        <v>0</v>
      </c>
      <c r="K151" s="207">
        <v>0</v>
      </c>
    </row>
    <row r="152" spans="1:11" ht="15.6">
      <c r="A152" s="1051"/>
      <c r="B152" s="166" t="s">
        <v>583</v>
      </c>
      <c r="C152" s="264">
        <v>6938</v>
      </c>
      <c r="D152" s="264">
        <v>2207</v>
      </c>
      <c r="E152" s="264">
        <v>9145</v>
      </c>
      <c r="F152" s="264">
        <v>6938</v>
      </c>
      <c r="G152" s="264">
        <v>2207</v>
      </c>
      <c r="H152" s="264">
        <v>9145</v>
      </c>
      <c r="I152" s="264">
        <v>2144</v>
      </c>
      <c r="J152" s="207">
        <v>84</v>
      </c>
      <c r="K152" s="264">
        <v>2228</v>
      </c>
    </row>
    <row r="153" spans="1:11" ht="15.6">
      <c r="A153" s="1051"/>
      <c r="B153" s="166" t="s">
        <v>584</v>
      </c>
      <c r="C153" s="207">
        <v>0</v>
      </c>
      <c r="D153" s="207">
        <v>32</v>
      </c>
      <c r="E153" s="207">
        <v>32</v>
      </c>
      <c r="F153" s="207">
        <v>0</v>
      </c>
      <c r="G153" s="207">
        <v>32</v>
      </c>
      <c r="H153" s="207">
        <v>32</v>
      </c>
      <c r="I153" s="207">
        <v>0</v>
      </c>
      <c r="J153" s="207">
        <v>0</v>
      </c>
      <c r="K153" s="207">
        <v>0</v>
      </c>
    </row>
    <row r="154" spans="1:11" ht="15.6">
      <c r="A154" s="1051"/>
      <c r="B154" s="166" t="s">
        <v>585</v>
      </c>
      <c r="C154" s="207">
        <v>0</v>
      </c>
      <c r="D154" s="207">
        <v>0</v>
      </c>
      <c r="E154" s="207">
        <v>0</v>
      </c>
      <c r="F154" s="207">
        <v>0</v>
      </c>
      <c r="G154" s="207">
        <v>0</v>
      </c>
      <c r="H154" s="207">
        <v>0</v>
      </c>
      <c r="I154" s="207">
        <v>0</v>
      </c>
      <c r="J154" s="207">
        <v>0</v>
      </c>
      <c r="K154" s="207">
        <v>0</v>
      </c>
    </row>
    <row r="155" spans="1:11">
      <c r="A155" s="1051"/>
      <c r="B155" s="158" t="s">
        <v>178</v>
      </c>
      <c r="C155" s="301">
        <v>147249</v>
      </c>
      <c r="D155" s="301">
        <v>37077</v>
      </c>
      <c r="E155" s="301">
        <v>184327</v>
      </c>
      <c r="F155" s="301">
        <v>147249</v>
      </c>
      <c r="G155" s="301">
        <v>37077</v>
      </c>
      <c r="H155" s="301">
        <v>184327</v>
      </c>
      <c r="I155" s="301">
        <v>2144</v>
      </c>
      <c r="J155" s="303">
        <v>84</v>
      </c>
      <c r="K155" s="301">
        <v>2228</v>
      </c>
    </row>
    <row r="156" spans="1:11" ht="15.6">
      <c r="A156" s="1051" t="s">
        <v>564</v>
      </c>
      <c r="B156" s="166" t="s">
        <v>582</v>
      </c>
      <c r="C156" s="264">
        <v>142564</v>
      </c>
      <c r="D156" s="264">
        <v>75529</v>
      </c>
      <c r="E156" s="264">
        <v>218093</v>
      </c>
      <c r="F156" s="264">
        <v>80947</v>
      </c>
      <c r="G156" s="264">
        <v>75529</v>
      </c>
      <c r="H156" s="264">
        <v>156476</v>
      </c>
      <c r="I156" s="207">
        <v>0</v>
      </c>
      <c r="J156" s="207">
        <v>0</v>
      </c>
      <c r="K156" s="207">
        <v>0</v>
      </c>
    </row>
    <row r="157" spans="1:11" ht="15.6">
      <c r="A157" s="1051"/>
      <c r="B157" s="166" t="s">
        <v>583</v>
      </c>
      <c r="C157" s="264">
        <v>3405</v>
      </c>
      <c r="D157" s="264">
        <v>11882</v>
      </c>
      <c r="E157" s="264">
        <v>15287</v>
      </c>
      <c r="F157" s="264">
        <v>3405</v>
      </c>
      <c r="G157" s="264">
        <v>11882</v>
      </c>
      <c r="H157" s="264">
        <v>15287</v>
      </c>
      <c r="I157" s="264">
        <v>1208</v>
      </c>
      <c r="J157" s="207">
        <v>0</v>
      </c>
      <c r="K157" s="264">
        <v>1208</v>
      </c>
    </row>
    <row r="158" spans="1:11" ht="15.6">
      <c r="A158" s="1051"/>
      <c r="B158" s="166" t="s">
        <v>584</v>
      </c>
      <c r="C158" s="207">
        <v>47</v>
      </c>
      <c r="D158" s="207">
        <v>33</v>
      </c>
      <c r="E158" s="207">
        <v>80</v>
      </c>
      <c r="F158" s="207">
        <v>47</v>
      </c>
      <c r="G158" s="207">
        <v>33</v>
      </c>
      <c r="H158" s="207">
        <v>80</v>
      </c>
      <c r="I158" s="207">
        <v>0</v>
      </c>
      <c r="J158" s="207">
        <v>0</v>
      </c>
      <c r="K158" s="207">
        <v>0</v>
      </c>
    </row>
    <row r="159" spans="1:11" ht="15.6">
      <c r="A159" s="1051"/>
      <c r="B159" s="166" t="s">
        <v>585</v>
      </c>
      <c r="C159" s="264">
        <v>1788</v>
      </c>
      <c r="D159" s="207">
        <v>424</v>
      </c>
      <c r="E159" s="264">
        <v>2212</v>
      </c>
      <c r="F159" s="264">
        <v>1316</v>
      </c>
      <c r="G159" s="207">
        <v>0</v>
      </c>
      <c r="H159" s="264">
        <v>1316</v>
      </c>
      <c r="I159" s="264">
        <v>1316</v>
      </c>
      <c r="J159" s="207">
        <v>0</v>
      </c>
      <c r="K159" s="264">
        <v>1316</v>
      </c>
    </row>
    <row r="160" spans="1:11">
      <c r="A160" s="1051"/>
      <c r="B160" s="158" t="s">
        <v>178</v>
      </c>
      <c r="C160" s="301">
        <v>147804</v>
      </c>
      <c r="D160" s="301">
        <v>87867</v>
      </c>
      <c r="E160" s="301">
        <v>235671</v>
      </c>
      <c r="F160" s="301">
        <v>85715</v>
      </c>
      <c r="G160" s="301">
        <v>87443</v>
      </c>
      <c r="H160" s="301">
        <v>173158</v>
      </c>
      <c r="I160" s="301">
        <v>2524</v>
      </c>
      <c r="J160" s="303">
        <v>0</v>
      </c>
      <c r="K160" s="301">
        <v>2524</v>
      </c>
    </row>
    <row r="161" spans="1:22">
      <c r="A161" s="1051" t="s">
        <v>565</v>
      </c>
      <c r="B161" s="166" t="s">
        <v>587</v>
      </c>
      <c r="C161" s="264">
        <v>14728</v>
      </c>
      <c r="D161" s="264">
        <v>11596</v>
      </c>
      <c r="E161" s="264">
        <v>26324</v>
      </c>
      <c r="F161" s="264">
        <v>7615</v>
      </c>
      <c r="G161" s="264">
        <v>11596</v>
      </c>
      <c r="H161" s="264">
        <v>19211</v>
      </c>
      <c r="I161" s="264">
        <v>3240</v>
      </c>
      <c r="J161" s="264">
        <v>1626</v>
      </c>
      <c r="K161" s="264">
        <v>4866</v>
      </c>
    </row>
    <row r="162" spans="1:22">
      <c r="A162" s="1051"/>
      <c r="B162" s="166" t="s">
        <v>588</v>
      </c>
      <c r="C162" s="264">
        <v>8262</v>
      </c>
      <c r="D162" s="264">
        <v>18318</v>
      </c>
      <c r="E162" s="264">
        <v>26580</v>
      </c>
      <c r="F162" s="264">
        <v>8262</v>
      </c>
      <c r="G162" s="264">
        <v>18318</v>
      </c>
      <c r="H162" s="264">
        <v>26580</v>
      </c>
      <c r="I162" s="264">
        <v>6159</v>
      </c>
      <c r="J162" s="207">
        <v>14</v>
      </c>
      <c r="K162" s="264">
        <v>6173</v>
      </c>
    </row>
    <row r="163" spans="1:22">
      <c r="A163" s="1051"/>
      <c r="B163" s="158" t="s">
        <v>178</v>
      </c>
      <c r="C163" s="301">
        <v>22990</v>
      </c>
      <c r="D163" s="301">
        <v>29914</v>
      </c>
      <c r="E163" s="301">
        <v>52904</v>
      </c>
      <c r="F163" s="301">
        <v>15877</v>
      </c>
      <c r="G163" s="301">
        <v>29914</v>
      </c>
      <c r="H163" s="301">
        <v>45791</v>
      </c>
      <c r="I163" s="301">
        <v>9399</v>
      </c>
      <c r="J163" s="301">
        <v>1640</v>
      </c>
      <c r="K163" s="301">
        <v>11040</v>
      </c>
    </row>
    <row r="164" spans="1:22">
      <c r="A164" s="1028" t="s">
        <v>589</v>
      </c>
      <c r="B164" s="1028"/>
      <c r="C164" s="1046">
        <v>13079</v>
      </c>
      <c r="D164" s="1046"/>
      <c r="E164" s="1046"/>
      <c r="F164" s="1046">
        <v>13079</v>
      </c>
      <c r="G164" s="1046"/>
      <c r="H164" s="1046"/>
      <c r="I164" s="1046">
        <v>1304</v>
      </c>
      <c r="J164" s="1046"/>
      <c r="K164" s="1046"/>
    </row>
    <row r="165" spans="1:22" ht="25.5" customHeight="1">
      <c r="A165" s="942" t="s">
        <v>590</v>
      </c>
      <c r="B165" s="942"/>
      <c r="C165" s="942"/>
      <c r="D165" s="942"/>
      <c r="E165" s="942"/>
      <c r="F165" s="942"/>
      <c r="G165" s="942"/>
      <c r="H165" s="942"/>
      <c r="I165" s="942"/>
      <c r="J165" s="942"/>
      <c r="K165" s="942"/>
    </row>
    <row r="166" spans="1:22">
      <c r="A166" s="1033" t="s">
        <v>591</v>
      </c>
      <c r="B166" s="1033"/>
      <c r="C166" s="1033"/>
      <c r="D166" s="1033"/>
      <c r="E166" s="1033"/>
      <c r="F166" s="1033"/>
      <c r="G166" s="1033"/>
      <c r="H166" s="1033"/>
      <c r="I166" s="1033"/>
      <c r="J166" s="1033"/>
      <c r="K166" s="1033"/>
    </row>
    <row r="167" spans="1:22">
      <c r="A167" s="1033" t="s">
        <v>592</v>
      </c>
      <c r="B167" s="1033"/>
      <c r="C167" s="1033"/>
      <c r="D167" s="1033"/>
      <c r="E167" s="1033"/>
      <c r="F167" s="1033"/>
      <c r="G167" s="1033"/>
      <c r="H167" s="1033"/>
      <c r="I167" s="1033"/>
      <c r="J167" s="1033"/>
      <c r="K167" s="1033"/>
    </row>
    <row r="168" spans="1:22">
      <c r="A168" s="1033" t="s">
        <v>593</v>
      </c>
      <c r="B168" s="1033"/>
      <c r="C168" s="1033"/>
      <c r="D168" s="1033"/>
      <c r="E168" s="1033"/>
      <c r="F168" s="1033"/>
      <c r="G168" s="1033"/>
      <c r="H168" s="1033"/>
      <c r="I168" s="1033"/>
      <c r="J168" s="1033"/>
      <c r="K168" s="1033"/>
    </row>
    <row r="169" spans="1:22">
      <c r="A169" s="1034" t="s">
        <v>594</v>
      </c>
      <c r="B169" s="1034"/>
      <c r="C169" s="1034"/>
      <c r="D169" s="1034"/>
      <c r="E169" s="1034"/>
      <c r="F169" s="1034"/>
      <c r="G169" s="1034"/>
      <c r="H169" s="1034"/>
      <c r="I169" s="1034"/>
      <c r="J169" s="1034"/>
      <c r="K169" s="1034"/>
    </row>
    <row r="170" spans="1:22">
      <c r="A170" s="1034" t="s">
        <v>595</v>
      </c>
      <c r="B170" s="1034"/>
      <c r="C170" s="1034"/>
      <c r="D170" s="1034"/>
      <c r="E170" s="1034"/>
      <c r="F170" s="1034"/>
      <c r="G170" s="1034"/>
      <c r="H170" s="1034"/>
      <c r="I170" s="1034"/>
      <c r="J170" s="1034"/>
      <c r="K170" s="1034"/>
    </row>
    <row r="171" spans="1:22">
      <c r="A171" s="1034" t="s">
        <v>596</v>
      </c>
      <c r="B171" s="1034"/>
      <c r="C171" s="1034"/>
      <c r="D171" s="1034"/>
      <c r="E171" s="1034"/>
      <c r="F171" s="1034"/>
      <c r="G171" s="1034"/>
      <c r="H171" s="1034"/>
      <c r="I171" s="1034"/>
      <c r="J171" s="1034"/>
      <c r="K171" s="1034"/>
    </row>
    <row r="172" spans="1:22">
      <c r="A172" s="1034" t="s">
        <v>597</v>
      </c>
      <c r="B172" s="1034"/>
      <c r="C172" s="1034"/>
      <c r="D172" s="1034"/>
      <c r="E172" s="1034"/>
      <c r="F172" s="1034"/>
      <c r="G172" s="1034"/>
      <c r="H172" s="1034"/>
      <c r="I172" s="1034"/>
      <c r="J172" s="1034"/>
      <c r="K172" s="1034"/>
    </row>
    <row r="173" spans="1:22">
      <c r="A173" s="1034" t="s">
        <v>598</v>
      </c>
      <c r="B173" s="1034"/>
      <c r="C173" s="1034"/>
      <c r="D173" s="1034"/>
      <c r="E173" s="1034"/>
      <c r="F173" s="1034"/>
      <c r="G173" s="1034"/>
      <c r="H173" s="1034"/>
      <c r="I173" s="1034"/>
      <c r="J173" s="1034"/>
      <c r="K173" s="1034"/>
    </row>
    <row r="175" spans="1:22" ht="16.8">
      <c r="A175" s="1066" t="s">
        <v>1818</v>
      </c>
      <c r="B175" s="1066"/>
      <c r="C175" s="1066"/>
      <c r="D175" s="1066"/>
      <c r="E175" s="1066"/>
      <c r="F175" s="1066"/>
      <c r="G175" s="1066"/>
      <c r="H175" s="1066"/>
      <c r="I175" s="1066"/>
      <c r="J175" s="1066"/>
      <c r="K175" s="1066"/>
      <c r="L175" s="569"/>
      <c r="M175" s="577"/>
      <c r="N175" s="577"/>
      <c r="O175" s="577"/>
      <c r="P175" s="577"/>
      <c r="Q175" s="577"/>
      <c r="R175" s="577"/>
      <c r="S175" s="577"/>
      <c r="T175" s="577"/>
      <c r="U175" s="577"/>
      <c r="V175" s="577"/>
    </row>
    <row r="176" spans="1:22">
      <c r="A176" s="1067"/>
      <c r="B176" s="1069" t="s">
        <v>600</v>
      </c>
      <c r="C176" s="1071" t="s">
        <v>395</v>
      </c>
      <c r="D176" s="1072"/>
      <c r="E176" s="1072"/>
      <c r="F176" s="1072"/>
      <c r="G176" s="1016" t="s">
        <v>601</v>
      </c>
      <c r="H176" s="1016"/>
      <c r="I176" s="1016"/>
      <c r="J176" s="895" t="s">
        <v>632</v>
      </c>
      <c r="K176" s="895"/>
      <c r="L176" s="895" t="s">
        <v>602</v>
      </c>
      <c r="M176" s="577"/>
      <c r="N176" s="577"/>
      <c r="O176" s="577"/>
      <c r="P176" s="577"/>
      <c r="Q176" s="577"/>
      <c r="R176" s="577"/>
      <c r="S176" s="577"/>
      <c r="T176" s="577"/>
      <c r="U176" s="577"/>
      <c r="V176" s="577"/>
    </row>
    <row r="177" spans="1:22" ht="16.2">
      <c r="A177" s="1068"/>
      <c r="B177" s="1070"/>
      <c r="C177" s="1073"/>
      <c r="D177" s="1074"/>
      <c r="E177" s="1074"/>
      <c r="F177" s="1074"/>
      <c r="G177" s="1016"/>
      <c r="H177" s="1016"/>
      <c r="I177" s="1016" t="s">
        <v>603</v>
      </c>
      <c r="J177" s="1016"/>
      <c r="K177" s="1016"/>
      <c r="L177" s="896"/>
      <c r="M177" s="577"/>
      <c r="N177" s="577"/>
      <c r="O177" s="577"/>
      <c r="P177" s="577"/>
      <c r="Q177" s="577"/>
      <c r="R177" s="577"/>
      <c r="S177" s="577"/>
      <c r="T177" s="577"/>
      <c r="U177" s="577"/>
      <c r="V177" s="577"/>
    </row>
    <row r="178" spans="1:22" ht="40.200000000000003">
      <c r="A178" s="1068"/>
      <c r="B178" s="1070"/>
      <c r="C178" s="897" t="s">
        <v>604</v>
      </c>
      <c r="D178" s="897" t="s">
        <v>605</v>
      </c>
      <c r="E178" s="897" t="s">
        <v>606</v>
      </c>
      <c r="F178" s="897" t="s">
        <v>607</v>
      </c>
      <c r="G178" s="897" t="s">
        <v>608</v>
      </c>
      <c r="H178" s="897" t="s">
        <v>609</v>
      </c>
      <c r="I178" s="897" t="s">
        <v>610</v>
      </c>
      <c r="J178" s="897" t="s">
        <v>1819</v>
      </c>
      <c r="K178" s="897" t="s">
        <v>612</v>
      </c>
      <c r="L178" s="897" t="s">
        <v>613</v>
      </c>
      <c r="M178" s="577"/>
      <c r="N178" s="577"/>
      <c r="O178" s="577"/>
      <c r="P178" s="577"/>
      <c r="Q178" s="577"/>
      <c r="R178" s="577"/>
      <c r="S178" s="577"/>
      <c r="T178" s="577"/>
      <c r="U178" s="577"/>
      <c r="V178" s="577"/>
    </row>
    <row r="179" spans="1:22" ht="16.2">
      <c r="A179" s="898" t="s">
        <v>614</v>
      </c>
      <c r="B179" s="899">
        <v>117327</v>
      </c>
      <c r="C179" s="899">
        <v>3556</v>
      </c>
      <c r="D179" s="899">
        <v>6091</v>
      </c>
      <c r="E179" s="900">
        <v>956</v>
      </c>
      <c r="F179" s="899">
        <v>2266</v>
      </c>
      <c r="G179" s="899">
        <v>17180</v>
      </c>
      <c r="H179" s="899">
        <v>5013</v>
      </c>
      <c r="I179" s="899">
        <v>10500</v>
      </c>
      <c r="J179" s="899">
        <v>2139</v>
      </c>
      <c r="K179" s="899">
        <v>12639</v>
      </c>
      <c r="L179" s="899">
        <v>69626</v>
      </c>
      <c r="M179" s="577"/>
      <c r="N179" s="577"/>
      <c r="O179" s="577"/>
      <c r="P179" s="577"/>
      <c r="Q179" s="577"/>
      <c r="R179" s="577"/>
      <c r="S179" s="577"/>
      <c r="T179" s="577"/>
      <c r="U179" s="577"/>
      <c r="V179" s="577"/>
    </row>
    <row r="180" spans="1:22" ht="16.2">
      <c r="A180" s="898" t="s">
        <v>615</v>
      </c>
      <c r="B180" s="899">
        <v>184327</v>
      </c>
      <c r="C180" s="899">
        <v>44262</v>
      </c>
      <c r="D180" s="899">
        <v>82808</v>
      </c>
      <c r="E180" s="899">
        <v>28645</v>
      </c>
      <c r="F180" s="899">
        <v>7010</v>
      </c>
      <c r="G180" s="899">
        <v>11232</v>
      </c>
      <c r="H180" s="899">
        <v>8143</v>
      </c>
      <c r="I180" s="899">
        <v>1316</v>
      </c>
      <c r="J180" s="900">
        <v>912</v>
      </c>
      <c r="K180" s="899">
        <v>2228</v>
      </c>
      <c r="L180" s="900">
        <v>0</v>
      </c>
      <c r="M180" s="577"/>
      <c r="N180" s="577"/>
      <c r="O180" s="577"/>
      <c r="P180" s="577"/>
      <c r="Q180" s="577"/>
      <c r="R180" s="577"/>
      <c r="S180" s="577"/>
      <c r="T180" s="577"/>
      <c r="U180" s="577"/>
      <c r="V180" s="577"/>
    </row>
    <row r="181" spans="1:22">
      <c r="A181" s="898" t="s">
        <v>564</v>
      </c>
      <c r="B181" s="899">
        <v>235671</v>
      </c>
      <c r="C181" s="899">
        <v>40164</v>
      </c>
      <c r="D181" s="899">
        <v>75840</v>
      </c>
      <c r="E181" s="899">
        <v>29099</v>
      </c>
      <c r="F181" s="899">
        <v>10455</v>
      </c>
      <c r="G181" s="899">
        <v>1863</v>
      </c>
      <c r="H181" s="899">
        <v>13213</v>
      </c>
      <c r="I181" s="899">
        <v>2212</v>
      </c>
      <c r="J181" s="900">
        <v>312</v>
      </c>
      <c r="K181" s="899">
        <v>2524</v>
      </c>
      <c r="L181" s="899">
        <v>62513</v>
      </c>
      <c r="M181" s="577"/>
      <c r="N181" s="577"/>
      <c r="O181" s="577"/>
      <c r="P181" s="577"/>
      <c r="Q181" s="577"/>
      <c r="R181" s="577"/>
      <c r="S181" s="577"/>
      <c r="T181" s="577"/>
      <c r="U181" s="577"/>
      <c r="V181" s="577"/>
    </row>
    <row r="182" spans="1:22">
      <c r="A182" s="898" t="s">
        <v>565</v>
      </c>
      <c r="B182" s="899">
        <v>52904</v>
      </c>
      <c r="C182" s="899">
        <v>2342</v>
      </c>
      <c r="D182" s="899">
        <v>3515</v>
      </c>
      <c r="E182" s="899">
        <v>1638</v>
      </c>
      <c r="F182" s="899">
        <v>1464</v>
      </c>
      <c r="G182" s="899">
        <v>24212</v>
      </c>
      <c r="H182" s="899">
        <v>1580</v>
      </c>
      <c r="I182" s="899">
        <v>8734</v>
      </c>
      <c r="J182" s="899">
        <v>2305</v>
      </c>
      <c r="K182" s="899">
        <v>11039</v>
      </c>
      <c r="L182" s="899">
        <v>7113</v>
      </c>
      <c r="M182" s="577"/>
      <c r="N182" s="577"/>
      <c r="O182" s="577"/>
      <c r="P182" s="577"/>
      <c r="Q182" s="577"/>
      <c r="R182" s="577"/>
      <c r="S182" s="577"/>
      <c r="T182" s="577"/>
      <c r="U182" s="577"/>
      <c r="V182" s="577"/>
    </row>
    <row r="183" spans="1:22">
      <c r="A183" s="898" t="s">
        <v>566</v>
      </c>
      <c r="B183" s="899">
        <v>134131</v>
      </c>
      <c r="C183" s="900">
        <v>0</v>
      </c>
      <c r="D183" s="899">
        <v>18792</v>
      </c>
      <c r="E183" s="900">
        <v>523</v>
      </c>
      <c r="F183" s="899">
        <v>3110</v>
      </c>
      <c r="G183" s="899">
        <v>53205</v>
      </c>
      <c r="H183" s="899">
        <v>6805</v>
      </c>
      <c r="I183" s="899">
        <v>31117</v>
      </c>
      <c r="J183" s="899">
        <v>20580</v>
      </c>
      <c r="K183" s="899">
        <v>51697</v>
      </c>
      <c r="L183" s="900">
        <v>0</v>
      </c>
      <c r="M183" s="577"/>
      <c r="N183" s="577"/>
      <c r="O183" s="577"/>
      <c r="P183" s="577"/>
      <c r="Q183" s="577"/>
      <c r="R183" s="577"/>
      <c r="S183" s="577"/>
      <c r="T183" s="577"/>
      <c r="U183" s="577"/>
      <c r="V183" s="577"/>
    </row>
    <row r="184" spans="1:22" ht="16.2">
      <c r="A184" s="898" t="s">
        <v>616</v>
      </c>
      <c r="B184" s="899">
        <v>250449</v>
      </c>
      <c r="C184" s="899">
        <v>3556</v>
      </c>
      <c r="D184" s="899">
        <v>24882</v>
      </c>
      <c r="E184" s="899">
        <v>1479</v>
      </c>
      <c r="F184" s="899">
        <v>5376</v>
      </c>
      <c r="G184" s="899">
        <v>70385</v>
      </c>
      <c r="H184" s="899">
        <v>11818</v>
      </c>
      <c r="I184" s="899">
        <v>40577</v>
      </c>
      <c r="J184" s="899">
        <v>22750</v>
      </c>
      <c r="K184" s="899">
        <v>63327</v>
      </c>
      <c r="L184" s="899">
        <v>69626</v>
      </c>
      <c r="M184" s="577"/>
      <c r="N184" s="577"/>
      <c r="O184" s="577"/>
      <c r="P184" s="577"/>
      <c r="Q184" s="577"/>
      <c r="R184" s="577"/>
      <c r="S184" s="577"/>
      <c r="T184" s="577"/>
      <c r="U184" s="577"/>
      <c r="V184" s="577"/>
    </row>
    <row r="185" spans="1:22" ht="16.2">
      <c r="A185" s="898" t="s">
        <v>1820</v>
      </c>
      <c r="B185" s="901">
        <v>0.74</v>
      </c>
      <c r="C185" s="901">
        <v>0</v>
      </c>
      <c r="D185" s="901">
        <v>0.76</v>
      </c>
      <c r="E185" s="901">
        <v>0.35</v>
      </c>
      <c r="F185" s="901">
        <v>0.57999999999999996</v>
      </c>
      <c r="G185" s="901">
        <v>0.76</v>
      </c>
      <c r="H185" s="901">
        <v>0.57999999999999996</v>
      </c>
      <c r="I185" s="901">
        <v>0.77</v>
      </c>
      <c r="J185" s="901">
        <v>0.9</v>
      </c>
      <c r="K185" s="901">
        <v>0.82</v>
      </c>
      <c r="L185" s="901">
        <v>0</v>
      </c>
      <c r="M185" s="577"/>
      <c r="N185" s="577"/>
      <c r="O185" s="577"/>
      <c r="P185" s="577"/>
      <c r="Q185" s="577"/>
      <c r="R185" s="577"/>
      <c r="S185" s="577"/>
      <c r="T185" s="577"/>
      <c r="U185" s="577"/>
      <c r="V185" s="577"/>
    </row>
    <row r="186" spans="1:22" ht="16.2">
      <c r="A186" s="902" t="s">
        <v>1821</v>
      </c>
      <c r="B186" s="900">
        <v>1.53</v>
      </c>
      <c r="C186" s="900">
        <v>0.46</v>
      </c>
      <c r="D186" s="900">
        <v>2</v>
      </c>
      <c r="E186" s="900">
        <v>0.24</v>
      </c>
      <c r="F186" s="900">
        <v>0.66</v>
      </c>
      <c r="G186" s="900">
        <v>1.9</v>
      </c>
      <c r="H186" s="900">
        <v>3</v>
      </c>
      <c r="I186" s="900">
        <v>2.4</v>
      </c>
      <c r="J186" s="900" t="s">
        <v>288</v>
      </c>
      <c r="K186" s="900">
        <v>2.4</v>
      </c>
      <c r="L186" s="900" t="s">
        <v>288</v>
      </c>
      <c r="M186" s="577"/>
      <c r="N186" s="577"/>
      <c r="O186" s="577"/>
      <c r="P186" s="577"/>
      <c r="Q186" s="577"/>
      <c r="R186" s="577"/>
      <c r="S186" s="577"/>
      <c r="T186" s="577"/>
      <c r="U186" s="577"/>
      <c r="V186" s="577"/>
    </row>
    <row r="187" spans="1:22" ht="16.2">
      <c r="A187" s="902" t="s">
        <v>1822</v>
      </c>
      <c r="B187" s="900">
        <v>0.52</v>
      </c>
      <c r="C187" s="900">
        <v>0.45</v>
      </c>
      <c r="D187" s="900">
        <v>0.49</v>
      </c>
      <c r="E187" s="900">
        <v>0.18</v>
      </c>
      <c r="F187" s="900">
        <v>0.26</v>
      </c>
      <c r="G187" s="900">
        <v>0.44</v>
      </c>
      <c r="H187" s="900">
        <v>1.2</v>
      </c>
      <c r="I187" s="900">
        <v>0.57999999999999996</v>
      </c>
      <c r="J187" s="900" t="s">
        <v>288</v>
      </c>
      <c r="K187" s="900">
        <v>0.57999999999999996</v>
      </c>
      <c r="L187" s="900" t="s">
        <v>288</v>
      </c>
      <c r="M187" s="577"/>
      <c r="N187" s="577"/>
      <c r="O187" s="577"/>
      <c r="P187" s="577"/>
      <c r="Q187" s="577"/>
      <c r="R187" s="577"/>
      <c r="S187" s="577"/>
      <c r="T187" s="577"/>
      <c r="U187" s="577"/>
      <c r="V187" s="577"/>
    </row>
    <row r="188" spans="1:22">
      <c r="A188" s="1075" t="s">
        <v>620</v>
      </c>
      <c r="B188" s="1075"/>
      <c r="C188" s="1075"/>
      <c r="D188" s="1075"/>
      <c r="E188" s="1075"/>
      <c r="F188" s="1075"/>
      <c r="G188" s="1075"/>
      <c r="H188" s="1075"/>
      <c r="I188" s="1075"/>
      <c r="J188" s="1075"/>
      <c r="K188" s="1075"/>
      <c r="L188" s="569"/>
      <c r="M188" s="577"/>
      <c r="N188" s="577"/>
      <c r="O188" s="577"/>
      <c r="P188" s="577"/>
      <c r="Q188" s="577"/>
      <c r="R188" s="577"/>
      <c r="S188" s="577"/>
      <c r="T188" s="577"/>
      <c r="U188" s="577"/>
      <c r="V188" s="577"/>
    </row>
    <row r="189" spans="1:22">
      <c r="A189" s="1030" t="s">
        <v>621</v>
      </c>
      <c r="B189" s="1030"/>
      <c r="C189" s="1030"/>
      <c r="D189" s="1030"/>
      <c r="E189" s="1030"/>
      <c r="F189" s="1030"/>
      <c r="G189" s="1030"/>
      <c r="H189" s="1030"/>
      <c r="I189" s="1030"/>
      <c r="J189" s="1030"/>
      <c r="K189" s="1030"/>
      <c r="L189" s="569"/>
      <c r="M189" s="577"/>
      <c r="N189" s="577"/>
      <c r="O189" s="577"/>
      <c r="P189" s="577"/>
      <c r="Q189" s="577"/>
      <c r="R189" s="577"/>
      <c r="S189" s="577"/>
      <c r="T189" s="577"/>
      <c r="U189" s="577"/>
      <c r="V189" s="577"/>
    </row>
    <row r="190" spans="1:22">
      <c r="A190" s="1030" t="s">
        <v>622</v>
      </c>
      <c r="B190" s="1030"/>
      <c r="C190" s="1030"/>
      <c r="D190" s="1030"/>
      <c r="E190" s="1030"/>
      <c r="F190" s="1030"/>
      <c r="G190" s="1030"/>
      <c r="H190" s="1030"/>
      <c r="I190" s="1030"/>
      <c r="J190" s="1030"/>
      <c r="K190" s="1030"/>
      <c r="L190" s="569"/>
      <c r="M190" s="577"/>
      <c r="N190" s="577"/>
      <c r="O190" s="577"/>
      <c r="P190" s="577"/>
      <c r="Q190" s="577"/>
      <c r="R190" s="577"/>
      <c r="S190" s="577"/>
      <c r="T190" s="577"/>
      <c r="U190" s="577"/>
      <c r="V190" s="577"/>
    </row>
    <row r="191" spans="1:22">
      <c r="A191" s="1030" t="s">
        <v>623</v>
      </c>
      <c r="B191" s="1030"/>
      <c r="C191" s="1030"/>
      <c r="D191" s="1030"/>
      <c r="E191" s="1030"/>
      <c r="F191" s="1030"/>
      <c r="G191" s="1030"/>
      <c r="H191" s="1030"/>
      <c r="I191" s="1030"/>
      <c r="J191" s="1030"/>
      <c r="K191" s="1030"/>
      <c r="L191" s="569"/>
      <c r="M191" s="577"/>
      <c r="N191" s="577"/>
      <c r="O191" s="577"/>
      <c r="P191" s="577"/>
      <c r="Q191" s="577"/>
      <c r="R191" s="577"/>
      <c r="S191" s="577"/>
      <c r="T191" s="577"/>
      <c r="U191" s="577"/>
      <c r="V191" s="577"/>
    </row>
    <row r="192" spans="1:22">
      <c r="A192" s="1030" t="s">
        <v>624</v>
      </c>
      <c r="B192" s="1030"/>
      <c r="C192" s="1030"/>
      <c r="D192" s="1030"/>
      <c r="E192" s="1030"/>
      <c r="F192" s="1030"/>
      <c r="G192" s="1030"/>
      <c r="H192" s="1030"/>
      <c r="I192" s="1030"/>
      <c r="J192" s="1030"/>
      <c r="K192" s="1030"/>
      <c r="L192" s="569"/>
      <c r="M192" s="577"/>
      <c r="N192" s="577"/>
      <c r="O192" s="577"/>
      <c r="P192" s="577"/>
      <c r="Q192" s="577"/>
      <c r="R192" s="577"/>
      <c r="S192" s="577"/>
      <c r="T192" s="577"/>
      <c r="U192" s="577"/>
      <c r="V192" s="577"/>
    </row>
    <row r="193" spans="1:22">
      <c r="A193" s="1030" t="s">
        <v>625</v>
      </c>
      <c r="B193" s="1030"/>
      <c r="C193" s="1030"/>
      <c r="D193" s="1030"/>
      <c r="E193" s="1030"/>
      <c r="F193" s="1030"/>
      <c r="G193" s="1030"/>
      <c r="H193" s="1030"/>
      <c r="I193" s="1030"/>
      <c r="J193" s="1030"/>
      <c r="K193" s="1030"/>
      <c r="L193" s="569"/>
      <c r="M193" s="577"/>
      <c r="N193" s="577"/>
      <c r="O193" s="577"/>
      <c r="P193" s="577"/>
      <c r="Q193" s="577"/>
      <c r="R193" s="577"/>
      <c r="S193" s="577"/>
      <c r="T193" s="577"/>
      <c r="U193" s="577"/>
      <c r="V193" s="577"/>
    </row>
    <row r="194" spans="1:22">
      <c r="A194" s="1030" t="s">
        <v>1823</v>
      </c>
      <c r="B194" s="1030"/>
      <c r="C194" s="1030"/>
      <c r="D194" s="1030"/>
      <c r="E194" s="1030"/>
      <c r="F194" s="1030"/>
      <c r="G194" s="1030"/>
      <c r="H194" s="1030"/>
      <c r="I194" s="1030"/>
      <c r="J194" s="1030"/>
      <c r="K194" s="1030"/>
      <c r="L194" s="569"/>
      <c r="M194" s="577"/>
      <c r="N194" s="577"/>
      <c r="O194" s="577"/>
      <c r="P194" s="577"/>
      <c r="Q194" s="577"/>
      <c r="R194" s="577"/>
      <c r="S194" s="577"/>
      <c r="T194" s="577"/>
      <c r="U194" s="577"/>
      <c r="V194" s="577"/>
    </row>
    <row r="195" spans="1:22">
      <c r="A195" s="1030" t="s">
        <v>1824</v>
      </c>
      <c r="B195" s="1030"/>
      <c r="C195" s="1030"/>
      <c r="D195" s="1030"/>
      <c r="E195" s="1030"/>
      <c r="F195" s="1030"/>
      <c r="G195" s="1030"/>
      <c r="H195" s="1030"/>
      <c r="I195" s="1030"/>
      <c r="J195" s="1030"/>
      <c r="K195" s="1030"/>
      <c r="L195" s="569"/>
      <c r="M195" s="577"/>
      <c r="N195" s="577"/>
      <c r="O195" s="577"/>
      <c r="P195" s="577"/>
      <c r="Q195" s="577"/>
      <c r="R195" s="577"/>
      <c r="S195" s="577"/>
      <c r="T195" s="577"/>
      <c r="U195" s="577"/>
      <c r="V195" s="577"/>
    </row>
    <row r="196" spans="1:22">
      <c r="A196" s="1030" t="s">
        <v>1825</v>
      </c>
      <c r="B196" s="1030"/>
      <c r="C196" s="1030"/>
      <c r="D196" s="1030"/>
      <c r="E196" s="1030"/>
      <c r="F196" s="1030"/>
      <c r="G196" s="1030"/>
      <c r="H196" s="1030"/>
      <c r="I196" s="1030"/>
      <c r="J196" s="1030"/>
      <c r="K196" s="1030"/>
      <c r="L196" s="569"/>
      <c r="M196" s="577"/>
      <c r="N196" s="577"/>
      <c r="O196" s="577"/>
      <c r="P196" s="577"/>
      <c r="Q196" s="577"/>
      <c r="R196" s="577"/>
      <c r="S196" s="577"/>
      <c r="T196" s="577"/>
      <c r="U196" s="577"/>
      <c r="V196" s="577"/>
    </row>
    <row r="198" spans="1:22" s="4" customFormat="1" ht="16.2">
      <c r="A198" s="1038" t="s">
        <v>674</v>
      </c>
      <c r="B198" s="972"/>
      <c r="C198" s="972"/>
      <c r="D198" s="972"/>
      <c r="E198" s="972"/>
      <c r="F198" s="972"/>
      <c r="G198" s="972"/>
      <c r="H198" s="972"/>
      <c r="I198" s="972"/>
      <c r="J198" s="972"/>
      <c r="K198" s="972"/>
    </row>
    <row r="199" spans="1:22" s="4" customFormat="1" ht="13.8">
      <c r="A199" s="1023"/>
      <c r="B199" s="1026" t="s">
        <v>631</v>
      </c>
      <c r="C199" s="1026"/>
      <c r="D199" s="1026" t="s">
        <v>395</v>
      </c>
      <c r="E199" s="1026"/>
      <c r="F199" s="1026"/>
      <c r="G199" s="1026"/>
      <c r="H199" s="1026"/>
      <c r="I199" s="1026"/>
      <c r="J199" s="1026"/>
      <c r="K199" s="1026"/>
      <c r="L199" s="990" t="s">
        <v>601</v>
      </c>
      <c r="M199" s="990"/>
      <c r="N199" s="990"/>
      <c r="O199" s="990"/>
      <c r="P199" s="990"/>
      <c r="Q199" s="990"/>
      <c r="R199" s="990" t="s">
        <v>632</v>
      </c>
      <c r="S199" s="990"/>
      <c r="T199" s="990" t="s">
        <v>602</v>
      </c>
      <c r="U199" s="990"/>
    </row>
    <row r="200" spans="1:22" s="4" customFormat="1" ht="15.6">
      <c r="A200" s="1024"/>
      <c r="B200" s="1026"/>
      <c r="C200" s="1026"/>
      <c r="D200" s="1026"/>
      <c r="E200" s="1026"/>
      <c r="F200" s="1026"/>
      <c r="G200" s="1026"/>
      <c r="H200" s="1026"/>
      <c r="I200" s="1026"/>
      <c r="J200" s="1026"/>
      <c r="K200" s="1026"/>
      <c r="L200" s="1021"/>
      <c r="M200" s="1027"/>
      <c r="N200" s="1027"/>
      <c r="O200" s="1022"/>
      <c r="P200" s="990" t="s">
        <v>633</v>
      </c>
      <c r="Q200" s="990"/>
      <c r="R200" s="990"/>
      <c r="S200" s="990"/>
      <c r="T200" s="1021"/>
      <c r="U200" s="1022"/>
    </row>
    <row r="201" spans="1:22" s="4" customFormat="1" ht="13.8">
      <c r="A201" s="1024"/>
      <c r="B201" s="1026"/>
      <c r="C201" s="1026"/>
      <c r="D201" s="990" t="s">
        <v>634</v>
      </c>
      <c r="E201" s="990"/>
      <c r="F201" s="990" t="s">
        <v>635</v>
      </c>
      <c r="G201" s="990"/>
      <c r="H201" s="990" t="s">
        <v>636</v>
      </c>
      <c r="I201" s="990"/>
      <c r="J201" s="990" t="s">
        <v>637</v>
      </c>
      <c r="K201" s="990"/>
      <c r="L201" s="990" t="s">
        <v>638</v>
      </c>
      <c r="M201" s="990"/>
      <c r="N201" s="990" t="s">
        <v>639</v>
      </c>
      <c r="O201" s="990"/>
      <c r="P201" s="990" t="s">
        <v>640</v>
      </c>
      <c r="Q201" s="990"/>
      <c r="R201" s="990" t="s">
        <v>641</v>
      </c>
      <c r="S201" s="990"/>
      <c r="T201" s="990" t="s">
        <v>177</v>
      </c>
      <c r="U201" s="990"/>
    </row>
    <row r="202" spans="1:22" s="4" customFormat="1" ht="15.6">
      <c r="A202" s="1025"/>
      <c r="B202" s="149" t="s">
        <v>642</v>
      </c>
      <c r="C202" s="149" t="s">
        <v>643</v>
      </c>
      <c r="D202" s="149" t="s">
        <v>642</v>
      </c>
      <c r="E202" s="149" t="s">
        <v>643</v>
      </c>
      <c r="F202" s="149" t="s">
        <v>642</v>
      </c>
      <c r="G202" s="149" t="s">
        <v>643</v>
      </c>
      <c r="H202" s="149" t="s">
        <v>642</v>
      </c>
      <c r="I202" s="149" t="s">
        <v>643</v>
      </c>
      <c r="J202" s="149" t="s">
        <v>642</v>
      </c>
      <c r="K202" s="149" t="s">
        <v>643</v>
      </c>
      <c r="L202" s="149" t="s">
        <v>642</v>
      </c>
      <c r="M202" s="149" t="s">
        <v>643</v>
      </c>
      <c r="N202" s="149" t="s">
        <v>642</v>
      </c>
      <c r="O202" s="149" t="s">
        <v>643</v>
      </c>
      <c r="P202" s="149" t="s">
        <v>642</v>
      </c>
      <c r="Q202" s="149" t="s">
        <v>643</v>
      </c>
      <c r="R202" s="149" t="s">
        <v>642</v>
      </c>
      <c r="S202" s="149" t="s">
        <v>643</v>
      </c>
      <c r="T202" s="149" t="s">
        <v>642</v>
      </c>
      <c r="U202" s="149" t="s">
        <v>643</v>
      </c>
    </row>
    <row r="203" spans="1:22" s="4" customFormat="1" ht="13.8" hidden="1">
      <c r="A203" s="9"/>
      <c r="B203" s="104">
        <v>2021</v>
      </c>
      <c r="C203" s="104"/>
      <c r="E203" s="104">
        <v>2020</v>
      </c>
      <c r="G203" s="104">
        <v>2019</v>
      </c>
      <c r="I203" s="104">
        <v>2018</v>
      </c>
      <c r="K203" s="104">
        <v>2017</v>
      </c>
      <c r="M203" s="105">
        <v>2016</v>
      </c>
      <c r="O203" s="106">
        <v>2015</v>
      </c>
    </row>
    <row r="204" spans="1:22" s="4" customFormat="1" ht="13.8" hidden="1">
      <c r="A204" s="168"/>
      <c r="B204" s="107"/>
      <c r="C204" s="107"/>
      <c r="E204" s="107"/>
      <c r="G204" s="107"/>
      <c r="I204" s="107"/>
      <c r="K204" s="107"/>
      <c r="M204" s="108"/>
    </row>
    <row r="205" spans="1:22" s="4" customFormat="1" ht="15.6">
      <c r="A205" s="262" t="s">
        <v>644</v>
      </c>
      <c r="B205" s="264">
        <v>80881</v>
      </c>
      <c r="C205" s="264">
        <v>11290</v>
      </c>
      <c r="D205" s="264">
        <v>2892</v>
      </c>
      <c r="E205" s="207">
        <v>641</v>
      </c>
      <c r="F205" s="207">
        <v>0</v>
      </c>
      <c r="G205" s="264">
        <v>4606</v>
      </c>
      <c r="H205" s="207">
        <v>9</v>
      </c>
      <c r="I205" s="207">
        <v>0</v>
      </c>
      <c r="J205" s="207">
        <v>504</v>
      </c>
      <c r="K205" s="207">
        <v>843</v>
      </c>
      <c r="L205" s="264">
        <v>6473</v>
      </c>
      <c r="M205" s="207">
        <v>626</v>
      </c>
      <c r="N205" s="207">
        <v>433</v>
      </c>
      <c r="O205" s="264">
        <v>4573</v>
      </c>
      <c r="P205" s="264">
        <v>1325</v>
      </c>
      <c r="Q205" s="207">
        <v>0</v>
      </c>
      <c r="R205" s="264">
        <v>1015</v>
      </c>
      <c r="S205" s="207">
        <v>0</v>
      </c>
      <c r="T205" s="264">
        <v>68232</v>
      </c>
      <c r="U205" s="207">
        <v>0</v>
      </c>
    </row>
    <row r="206" spans="1:22" s="4" customFormat="1" ht="15.6">
      <c r="A206" s="262" t="s">
        <v>645</v>
      </c>
      <c r="B206" s="264">
        <v>21636</v>
      </c>
      <c r="C206" s="264">
        <v>3508</v>
      </c>
      <c r="D206" s="207">
        <v>0</v>
      </c>
      <c r="E206" s="207">
        <v>19</v>
      </c>
      <c r="F206" s="264">
        <v>1109</v>
      </c>
      <c r="G206" s="207">
        <v>377</v>
      </c>
      <c r="H206" s="207">
        <v>635</v>
      </c>
      <c r="I206" s="207">
        <v>312</v>
      </c>
      <c r="J206" s="207">
        <v>918</v>
      </c>
      <c r="K206" s="207">
        <v>0</v>
      </c>
      <c r="L206" s="264">
        <v>8759</v>
      </c>
      <c r="M206" s="264">
        <v>1322</v>
      </c>
      <c r="N206" s="207">
        <v>0</v>
      </c>
      <c r="O206" s="207">
        <v>0</v>
      </c>
      <c r="P206" s="264">
        <v>9175</v>
      </c>
      <c r="Q206" s="207">
        <v>0</v>
      </c>
      <c r="R206" s="264">
        <v>1040</v>
      </c>
      <c r="S206" s="207">
        <v>84</v>
      </c>
      <c r="T206" s="207">
        <v>0</v>
      </c>
      <c r="U206" s="264">
        <v>1395</v>
      </c>
    </row>
    <row r="207" spans="1:22" s="4" customFormat="1" ht="15.6">
      <c r="A207" s="262" t="s">
        <v>646</v>
      </c>
      <c r="B207" s="207">
        <v>0</v>
      </c>
      <c r="C207" s="207">
        <v>7</v>
      </c>
      <c r="D207" s="207">
        <v>0</v>
      </c>
      <c r="E207" s="207">
        <v>0</v>
      </c>
      <c r="F207" s="207">
        <v>0</v>
      </c>
      <c r="G207" s="207">
        <v>0</v>
      </c>
      <c r="H207" s="207">
        <v>0</v>
      </c>
      <c r="I207" s="207">
        <v>0</v>
      </c>
      <c r="J207" s="207">
        <v>0</v>
      </c>
      <c r="K207" s="207">
        <v>0</v>
      </c>
      <c r="L207" s="207">
        <v>0</v>
      </c>
      <c r="M207" s="207">
        <v>0</v>
      </c>
      <c r="N207" s="207">
        <v>0</v>
      </c>
      <c r="O207" s="207">
        <v>7</v>
      </c>
      <c r="P207" s="207">
        <v>0</v>
      </c>
      <c r="Q207" s="207">
        <v>0</v>
      </c>
      <c r="R207" s="207">
        <v>0</v>
      </c>
      <c r="S207" s="207">
        <v>0</v>
      </c>
      <c r="T207" s="207">
        <v>0</v>
      </c>
      <c r="U207" s="207">
        <v>0</v>
      </c>
    </row>
    <row r="208" spans="1:22" s="4" customFormat="1" ht="15.6">
      <c r="A208" s="262" t="s">
        <v>647</v>
      </c>
      <c r="B208" s="207">
        <v>4</v>
      </c>
      <c r="C208" s="207">
        <v>0</v>
      </c>
      <c r="D208" s="207">
        <v>4</v>
      </c>
      <c r="E208" s="207">
        <v>0</v>
      </c>
      <c r="F208" s="207">
        <v>0</v>
      </c>
      <c r="G208" s="207">
        <v>0</v>
      </c>
      <c r="H208" s="207">
        <v>0</v>
      </c>
      <c r="I208" s="207">
        <v>0</v>
      </c>
      <c r="J208" s="207">
        <v>0</v>
      </c>
      <c r="K208" s="207">
        <v>0</v>
      </c>
      <c r="L208" s="207">
        <v>0</v>
      </c>
      <c r="M208" s="207">
        <v>0</v>
      </c>
      <c r="N208" s="207">
        <v>0</v>
      </c>
      <c r="O208" s="207">
        <v>0</v>
      </c>
      <c r="P208" s="207">
        <v>0</v>
      </c>
      <c r="Q208" s="207">
        <v>0</v>
      </c>
      <c r="R208" s="207">
        <v>0</v>
      </c>
      <c r="S208" s="207">
        <v>0</v>
      </c>
      <c r="T208" s="207">
        <v>0</v>
      </c>
      <c r="U208" s="207">
        <v>0</v>
      </c>
    </row>
    <row r="209" spans="1:21" s="4" customFormat="1" ht="13.8">
      <c r="A209" s="1030" t="s">
        <v>648</v>
      </c>
      <c r="B209" s="1030"/>
      <c r="C209" s="1030"/>
      <c r="D209" s="1030"/>
      <c r="E209" s="1030"/>
      <c r="F209" s="1030"/>
      <c r="G209" s="1030"/>
      <c r="H209" s="1030"/>
      <c r="I209" s="1030"/>
      <c r="J209" s="1030"/>
      <c r="K209" s="1030"/>
      <c r="L209" s="60"/>
      <c r="M209" s="60"/>
      <c r="N209" s="60"/>
      <c r="O209" s="60"/>
      <c r="P209" s="60"/>
      <c r="Q209" s="60"/>
      <c r="R209" s="60"/>
      <c r="S209" s="60"/>
      <c r="T209" s="60"/>
      <c r="U209" s="60"/>
    </row>
    <row r="210" spans="1:21" s="4" customFormat="1" ht="13.8">
      <c r="A210" s="1030" t="s">
        <v>571</v>
      </c>
      <c r="B210" s="1030"/>
      <c r="C210" s="1030"/>
      <c r="D210" s="1030"/>
      <c r="E210" s="1030"/>
      <c r="F210" s="1030"/>
      <c r="G210" s="1030"/>
      <c r="H210" s="1030"/>
      <c r="I210" s="1030"/>
      <c r="J210" s="1030"/>
      <c r="K210" s="1030"/>
    </row>
    <row r="211" spans="1:21" s="4" customFormat="1" ht="13.8">
      <c r="A211" s="1029" t="s">
        <v>649</v>
      </c>
      <c r="B211" s="1029"/>
      <c r="C211" s="1029"/>
      <c r="D211" s="1029"/>
      <c r="E211" s="1029"/>
      <c r="F211" s="1029"/>
      <c r="G211" s="1029"/>
      <c r="H211" s="1029"/>
      <c r="I211" s="1029"/>
      <c r="J211" s="1029"/>
      <c r="K211" s="1029"/>
    </row>
    <row r="212" spans="1:21" s="4" customFormat="1" ht="13.8">
      <c r="A212" s="1029" t="s">
        <v>650</v>
      </c>
      <c r="B212" s="1029"/>
      <c r="C212" s="1029"/>
      <c r="D212" s="1029"/>
      <c r="E212" s="1029"/>
      <c r="F212" s="1029"/>
      <c r="G212" s="1029"/>
      <c r="H212" s="1029"/>
      <c r="I212" s="1029"/>
      <c r="J212" s="1029"/>
      <c r="K212" s="1029"/>
    </row>
    <row r="213" spans="1:21" s="4" customFormat="1" ht="13.8">
      <c r="A213" s="1029" t="s">
        <v>651</v>
      </c>
      <c r="B213" s="1029"/>
      <c r="C213" s="1029"/>
      <c r="D213" s="1029"/>
      <c r="E213" s="1029"/>
      <c r="F213" s="1029"/>
      <c r="G213" s="1029"/>
      <c r="H213" s="1029"/>
      <c r="I213" s="1029"/>
      <c r="J213" s="1029"/>
      <c r="K213" s="1029"/>
    </row>
    <row r="214" spans="1:21" s="4" customFormat="1" ht="13.8">
      <c r="A214" s="1029" t="s">
        <v>652</v>
      </c>
      <c r="B214" s="1029"/>
      <c r="C214" s="1029"/>
      <c r="D214" s="1029"/>
      <c r="E214" s="1029"/>
      <c r="F214" s="1029"/>
      <c r="G214" s="1029"/>
      <c r="H214" s="1029"/>
      <c r="I214" s="1029"/>
      <c r="J214" s="1029"/>
      <c r="K214" s="1029"/>
    </row>
    <row r="215" spans="1:21" s="4" customFormat="1" ht="13.8">
      <c r="A215" s="1003" t="s">
        <v>653</v>
      </c>
      <c r="B215" s="1003"/>
      <c r="C215" s="1003"/>
      <c r="D215" s="1003"/>
      <c r="E215" s="1003"/>
      <c r="F215" s="1003"/>
      <c r="G215" s="1003"/>
      <c r="H215" s="1003"/>
      <c r="I215" s="1003"/>
      <c r="J215" s="1003"/>
      <c r="K215" s="1003"/>
    </row>
    <row r="216" spans="1:21" s="4" customFormat="1" ht="13.8">
      <c r="A216" s="1003" t="s">
        <v>654</v>
      </c>
      <c r="B216" s="1003"/>
      <c r="C216" s="1003"/>
      <c r="D216" s="1003"/>
      <c r="E216" s="1003"/>
      <c r="F216" s="1003"/>
      <c r="G216" s="1003"/>
      <c r="H216" s="1003"/>
      <c r="I216" s="1003"/>
      <c r="J216" s="1003"/>
      <c r="K216" s="1003"/>
    </row>
    <row r="217" spans="1:21" s="4" customFormat="1" ht="13.8">
      <c r="A217" s="1003" t="s">
        <v>655</v>
      </c>
      <c r="B217" s="1003"/>
      <c r="C217" s="1003"/>
      <c r="D217" s="1003"/>
      <c r="E217" s="1003"/>
      <c r="F217" s="1003"/>
      <c r="G217" s="1003"/>
      <c r="H217" s="1003"/>
      <c r="I217" s="1003"/>
      <c r="J217" s="1003"/>
      <c r="K217" s="1003"/>
    </row>
    <row r="219" spans="1:21" s="4" customFormat="1" ht="13.8">
      <c r="A219" s="1038" t="s">
        <v>675</v>
      </c>
      <c r="B219" s="972"/>
      <c r="C219" s="972"/>
      <c r="D219" s="972"/>
      <c r="E219" s="972"/>
      <c r="F219" s="972"/>
      <c r="G219" s="972"/>
      <c r="H219" s="972"/>
      <c r="I219" s="972"/>
      <c r="J219" s="972"/>
      <c r="K219" s="972"/>
    </row>
    <row r="220" spans="1:21" s="4" customFormat="1" ht="15" customHeight="1">
      <c r="A220" s="1039"/>
      <c r="B220" s="1026" t="s">
        <v>631</v>
      </c>
      <c r="C220" s="1026" t="s">
        <v>395</v>
      </c>
      <c r="D220" s="1026"/>
      <c r="E220" s="1026"/>
      <c r="F220" s="1026"/>
      <c r="G220" s="990" t="s">
        <v>601</v>
      </c>
      <c r="H220" s="990"/>
      <c r="I220" s="990"/>
      <c r="J220" s="149" t="s">
        <v>632</v>
      </c>
      <c r="K220" s="149" t="s">
        <v>602</v>
      </c>
    </row>
    <row r="221" spans="1:21" s="4" customFormat="1" ht="15.6">
      <c r="A221" s="1040"/>
      <c r="B221" s="1026"/>
      <c r="C221" s="1026"/>
      <c r="D221" s="1026"/>
      <c r="E221" s="1026"/>
      <c r="F221" s="1026"/>
      <c r="G221" s="1021"/>
      <c r="H221" s="1022"/>
      <c r="I221" s="990" t="s">
        <v>657</v>
      </c>
      <c r="J221" s="990"/>
      <c r="K221" s="149"/>
    </row>
    <row r="222" spans="1:21" s="4" customFormat="1" ht="13.8">
      <c r="A222" s="1041"/>
      <c r="B222" s="1026"/>
      <c r="C222" s="149" t="s">
        <v>634</v>
      </c>
      <c r="D222" s="149" t="s">
        <v>635</v>
      </c>
      <c r="E222" s="149" t="s">
        <v>636</v>
      </c>
      <c r="F222" s="149" t="s">
        <v>637</v>
      </c>
      <c r="G222" s="149" t="s">
        <v>638</v>
      </c>
      <c r="H222" s="149" t="s">
        <v>639</v>
      </c>
      <c r="I222" s="149" t="s">
        <v>640</v>
      </c>
      <c r="J222" s="149" t="s">
        <v>641</v>
      </c>
      <c r="K222" s="149" t="s">
        <v>177</v>
      </c>
    </row>
    <row r="223" spans="1:21" s="4" customFormat="1" ht="13.8" hidden="1">
      <c r="A223" s="9"/>
      <c r="B223" s="104">
        <v>2021</v>
      </c>
      <c r="C223" s="104"/>
      <c r="D223" s="104">
        <v>2020</v>
      </c>
      <c r="E223" s="104">
        <v>2019</v>
      </c>
      <c r="F223" s="104">
        <v>2018</v>
      </c>
      <c r="G223" s="104">
        <v>2017</v>
      </c>
      <c r="H223" s="105">
        <v>2016</v>
      </c>
      <c r="I223" s="106">
        <v>2015</v>
      </c>
      <c r="J223" s="11"/>
      <c r="K223" s="11"/>
    </row>
    <row r="224" spans="1:21" s="4" customFormat="1" ht="13.8" hidden="1">
      <c r="A224" s="168"/>
      <c r="B224" s="107"/>
      <c r="C224" s="107"/>
      <c r="D224" s="107"/>
      <c r="E224" s="107"/>
      <c r="F224" s="107"/>
      <c r="G224" s="107"/>
      <c r="H224" s="108"/>
      <c r="I224" s="11"/>
      <c r="J224" s="11"/>
      <c r="K224" s="11"/>
    </row>
    <row r="225" spans="1:21" s="4" customFormat="1" ht="28.8">
      <c r="A225" s="265" t="s">
        <v>658</v>
      </c>
      <c r="B225" s="264">
        <v>10791</v>
      </c>
      <c r="C225" s="264">
        <v>3064</v>
      </c>
      <c r="D225" s="207">
        <v>0</v>
      </c>
      <c r="E225" s="207">
        <v>205</v>
      </c>
      <c r="F225" s="207">
        <v>0</v>
      </c>
      <c r="G225" s="207">
        <v>39</v>
      </c>
      <c r="H225" s="264">
        <v>6587</v>
      </c>
      <c r="I225" s="207">
        <v>896</v>
      </c>
      <c r="J225" s="195">
        <v>0</v>
      </c>
      <c r="K225" s="207">
        <v>0</v>
      </c>
    </row>
    <row r="226" spans="1:21" s="4" customFormat="1" ht="15.6">
      <c r="A226" s="262" t="s">
        <v>659</v>
      </c>
      <c r="B226" s="264">
        <v>1740</v>
      </c>
      <c r="C226" s="207">
        <v>0</v>
      </c>
      <c r="D226" s="207">
        <v>0</v>
      </c>
      <c r="E226" s="207">
        <v>0</v>
      </c>
      <c r="F226" s="207">
        <v>0</v>
      </c>
      <c r="G226" s="207">
        <v>0</v>
      </c>
      <c r="H226" s="207">
        <v>0</v>
      </c>
      <c r="I226" s="264">
        <v>1316</v>
      </c>
      <c r="J226" s="195">
        <v>0</v>
      </c>
      <c r="K226" s="207">
        <v>424</v>
      </c>
    </row>
    <row r="227" spans="1:21" s="4" customFormat="1" ht="15.6">
      <c r="A227" s="262" t="s">
        <v>660</v>
      </c>
      <c r="B227" s="264">
        <v>146667</v>
      </c>
      <c r="C227" s="264">
        <v>35130</v>
      </c>
      <c r="D227" s="264">
        <v>72836</v>
      </c>
      <c r="E227" s="264">
        <v>26422</v>
      </c>
      <c r="F227" s="264">
        <v>10455</v>
      </c>
      <c r="G227" s="264">
        <v>1824</v>
      </c>
      <c r="H227" s="207">
        <v>0</v>
      </c>
      <c r="I227" s="207">
        <v>0</v>
      </c>
      <c r="J227" s="195">
        <v>0</v>
      </c>
      <c r="K227" s="207">
        <v>0</v>
      </c>
    </row>
    <row r="228" spans="1:21" s="4" customFormat="1" ht="15.6">
      <c r="A228" s="262" t="s">
        <v>661</v>
      </c>
      <c r="B228" s="207">
        <v>60</v>
      </c>
      <c r="C228" s="207">
        <v>0</v>
      </c>
      <c r="D228" s="207">
        <v>60</v>
      </c>
      <c r="E228" s="207">
        <v>0</v>
      </c>
      <c r="F228" s="207">
        <v>0</v>
      </c>
      <c r="G228" s="195">
        <v>0</v>
      </c>
      <c r="H228" s="207">
        <v>0</v>
      </c>
      <c r="I228" s="207">
        <v>0</v>
      </c>
      <c r="J228" s="195">
        <v>0</v>
      </c>
      <c r="K228" s="207">
        <v>0</v>
      </c>
    </row>
    <row r="229" spans="1:21" s="4" customFormat="1" ht="15.6">
      <c r="A229" s="262" t="s">
        <v>662</v>
      </c>
      <c r="B229" s="264">
        <v>76413</v>
      </c>
      <c r="C229" s="264">
        <v>1970</v>
      </c>
      <c r="D229" s="264">
        <v>2944</v>
      </c>
      <c r="E229" s="264">
        <v>2472</v>
      </c>
      <c r="F229" s="207">
        <v>0</v>
      </c>
      <c r="G229" s="195">
        <v>0</v>
      </c>
      <c r="H229" s="264">
        <v>6625</v>
      </c>
      <c r="I229" s="207">
        <v>0</v>
      </c>
      <c r="J229" s="195">
        <v>312</v>
      </c>
      <c r="K229" s="264">
        <v>62089</v>
      </c>
    </row>
    <row r="230" spans="1:21" s="4" customFormat="1" ht="15.6">
      <c r="A230" s="262" t="s">
        <v>663</v>
      </c>
      <c r="B230" s="207">
        <v>0</v>
      </c>
      <c r="C230" s="207">
        <v>0</v>
      </c>
      <c r="D230" s="207">
        <v>0</v>
      </c>
      <c r="E230" s="207">
        <v>0</v>
      </c>
      <c r="F230" s="207">
        <v>0</v>
      </c>
      <c r="G230" s="195">
        <v>0</v>
      </c>
      <c r="H230" s="207">
        <v>0</v>
      </c>
      <c r="I230" s="207">
        <v>0</v>
      </c>
      <c r="J230" s="195">
        <v>0</v>
      </c>
      <c r="K230" s="207">
        <v>0</v>
      </c>
    </row>
    <row r="231" spans="1:21" s="4" customFormat="1" ht="13.8">
      <c r="A231" s="1033" t="s">
        <v>676</v>
      </c>
      <c r="B231" s="1033"/>
      <c r="C231" s="1033"/>
      <c r="D231" s="1033"/>
      <c r="E231" s="1033"/>
      <c r="F231" s="1033"/>
      <c r="G231" s="1033"/>
      <c r="H231" s="1033"/>
      <c r="I231" s="1033"/>
      <c r="J231" s="1033"/>
      <c r="K231" s="1033"/>
      <c r="L231" s="109"/>
    </row>
    <row r="232" spans="1:21" s="4" customFormat="1" ht="13.8">
      <c r="A232" s="1033" t="s">
        <v>677</v>
      </c>
      <c r="B232" s="1033"/>
      <c r="C232" s="1033"/>
      <c r="D232" s="1033"/>
      <c r="E232" s="1033"/>
      <c r="F232" s="1033"/>
      <c r="G232" s="1033"/>
      <c r="H232" s="1033"/>
      <c r="I232" s="1033"/>
      <c r="J232" s="1033"/>
      <c r="K232" s="1033"/>
    </row>
    <row r="233" spans="1:21" s="4" customFormat="1" ht="13.8">
      <c r="A233" s="1033" t="s">
        <v>678</v>
      </c>
      <c r="B233" s="1033"/>
      <c r="C233" s="1033"/>
      <c r="D233" s="1033"/>
      <c r="E233" s="1033"/>
      <c r="F233" s="1033"/>
      <c r="G233" s="1033"/>
      <c r="H233" s="1033"/>
      <c r="I233" s="1033"/>
      <c r="J233" s="1033"/>
      <c r="K233" s="1033"/>
    </row>
    <row r="234" spans="1:21" s="4" customFormat="1" ht="13.8">
      <c r="A234" s="1034" t="s">
        <v>679</v>
      </c>
      <c r="B234" s="1034"/>
      <c r="C234" s="1034"/>
      <c r="D234" s="1034"/>
      <c r="E234" s="1034"/>
      <c r="F234" s="1034"/>
      <c r="G234" s="1034"/>
      <c r="H234" s="1034"/>
      <c r="I234" s="1034"/>
      <c r="J234" s="1034"/>
      <c r="K234" s="1034"/>
    </row>
    <row r="235" spans="1:21" s="4" customFormat="1" ht="13.8">
      <c r="A235" s="1034" t="s">
        <v>680</v>
      </c>
      <c r="B235" s="1034"/>
      <c r="C235" s="1034"/>
      <c r="D235" s="1034"/>
      <c r="E235" s="1034"/>
      <c r="F235" s="1034"/>
      <c r="G235" s="1034"/>
      <c r="H235" s="1034"/>
      <c r="I235" s="1034"/>
      <c r="J235" s="1034"/>
      <c r="K235" s="1034"/>
    </row>
    <row r="236" spans="1:21" s="4" customFormat="1" ht="13.8">
      <c r="A236" s="1034" t="s">
        <v>681</v>
      </c>
      <c r="B236" s="1034"/>
      <c r="C236" s="1034"/>
      <c r="D236" s="1034"/>
      <c r="E236" s="1034"/>
      <c r="F236" s="1034"/>
      <c r="G236" s="1034"/>
      <c r="H236" s="1034"/>
      <c r="I236" s="1034"/>
      <c r="J236" s="1034"/>
      <c r="K236" s="1034"/>
    </row>
    <row r="237" spans="1:21" s="4" customFormat="1" ht="13.8">
      <c r="A237" s="1033" t="s">
        <v>682</v>
      </c>
      <c r="B237" s="1033"/>
      <c r="C237" s="1033"/>
      <c r="D237" s="1033"/>
      <c r="E237" s="1033"/>
      <c r="F237" s="1033"/>
      <c r="G237" s="1033"/>
      <c r="H237" s="1033"/>
      <c r="I237" s="1033"/>
      <c r="J237" s="1033"/>
      <c r="K237" s="1033"/>
    </row>
    <row r="239" spans="1:21" s="4" customFormat="1" ht="16.2">
      <c r="A239" s="972" t="s">
        <v>683</v>
      </c>
      <c r="B239" s="972"/>
      <c r="C239" s="972"/>
      <c r="D239" s="972"/>
      <c r="E239" s="972"/>
      <c r="F239" s="972"/>
      <c r="G239" s="972"/>
      <c r="H239" s="972"/>
      <c r="I239" s="972"/>
      <c r="J239" s="972"/>
      <c r="K239" s="972"/>
    </row>
    <row r="240" spans="1:21" s="4" customFormat="1" ht="15" customHeight="1">
      <c r="A240" s="1042"/>
      <c r="B240" s="1045" t="s">
        <v>631</v>
      </c>
      <c r="C240" s="1026"/>
      <c r="D240" s="1026" t="s">
        <v>395</v>
      </c>
      <c r="E240" s="1026"/>
      <c r="F240" s="1026"/>
      <c r="G240" s="1026"/>
      <c r="H240" s="1026"/>
      <c r="I240" s="1026"/>
      <c r="J240" s="1026"/>
      <c r="K240" s="1026"/>
      <c r="L240" s="990" t="s">
        <v>601</v>
      </c>
      <c r="M240" s="990"/>
      <c r="N240" s="990"/>
      <c r="O240" s="990"/>
      <c r="P240" s="990"/>
      <c r="Q240" s="990"/>
      <c r="R240" s="990" t="s">
        <v>632</v>
      </c>
      <c r="S240" s="990"/>
      <c r="T240" s="990" t="s">
        <v>602</v>
      </c>
      <c r="U240" s="990"/>
    </row>
    <row r="241" spans="1:22" s="4" customFormat="1" ht="15.6">
      <c r="A241" s="1043"/>
      <c r="B241" s="1045"/>
      <c r="C241" s="1026"/>
      <c r="D241" s="1026"/>
      <c r="E241" s="1026"/>
      <c r="F241" s="1026"/>
      <c r="G241" s="1026"/>
      <c r="H241" s="1026"/>
      <c r="I241" s="1026"/>
      <c r="J241" s="1026"/>
      <c r="K241" s="1026"/>
      <c r="L241" s="990"/>
      <c r="M241" s="990"/>
      <c r="N241" s="990"/>
      <c r="O241" s="990"/>
      <c r="P241" s="990" t="s">
        <v>633</v>
      </c>
      <c r="Q241" s="990"/>
      <c r="R241" s="990"/>
      <c r="S241" s="990"/>
      <c r="T241" s="1031"/>
      <c r="U241" s="1032"/>
      <c r="V241" s="1032"/>
    </row>
    <row r="242" spans="1:22" s="4" customFormat="1" ht="13.8">
      <c r="A242" s="1043"/>
      <c r="B242" s="1045"/>
      <c r="C242" s="1026"/>
      <c r="D242" s="990" t="s">
        <v>634</v>
      </c>
      <c r="E242" s="990"/>
      <c r="F242" s="990" t="s">
        <v>635</v>
      </c>
      <c r="G242" s="990"/>
      <c r="H242" s="990" t="s">
        <v>636</v>
      </c>
      <c r="I242" s="990"/>
      <c r="J242" s="990" t="s">
        <v>637</v>
      </c>
      <c r="K242" s="990"/>
      <c r="L242" s="990" t="s">
        <v>638</v>
      </c>
      <c r="M242" s="990"/>
      <c r="N242" s="990" t="s">
        <v>639</v>
      </c>
      <c r="O242" s="990"/>
      <c r="P242" s="990" t="s">
        <v>640</v>
      </c>
      <c r="Q242" s="990"/>
      <c r="R242" s="990" t="s">
        <v>641</v>
      </c>
      <c r="S242" s="990"/>
      <c r="T242" s="990" t="s">
        <v>177</v>
      </c>
      <c r="U242" s="990"/>
    </row>
    <row r="243" spans="1:22" s="4" customFormat="1" ht="15.6">
      <c r="A243" s="1044"/>
      <c r="B243" s="270" t="s">
        <v>642</v>
      </c>
      <c r="C243" s="149" t="s">
        <v>643</v>
      </c>
      <c r="D243" s="149" t="s">
        <v>642</v>
      </c>
      <c r="E243" s="149" t="s">
        <v>643</v>
      </c>
      <c r="F243" s="149" t="s">
        <v>642</v>
      </c>
      <c r="G243" s="149" t="s">
        <v>643</v>
      </c>
      <c r="H243" s="149" t="s">
        <v>642</v>
      </c>
      <c r="I243" s="149" t="s">
        <v>643</v>
      </c>
      <c r="J243" s="149" t="s">
        <v>642</v>
      </c>
      <c r="K243" s="149" t="s">
        <v>643</v>
      </c>
      <c r="L243" s="149" t="s">
        <v>642</v>
      </c>
      <c r="M243" s="149" t="s">
        <v>643</v>
      </c>
      <c r="N243" s="149" t="s">
        <v>642</v>
      </c>
      <c r="O243" s="149" t="s">
        <v>643</v>
      </c>
      <c r="P243" s="149" t="s">
        <v>642</v>
      </c>
      <c r="Q243" s="149" t="s">
        <v>643</v>
      </c>
      <c r="R243" s="149" t="s">
        <v>642</v>
      </c>
      <c r="S243" s="149" t="s">
        <v>643</v>
      </c>
      <c r="T243" s="149" t="s">
        <v>642</v>
      </c>
      <c r="U243" s="149" t="s">
        <v>643</v>
      </c>
    </row>
    <row r="244" spans="1:22" s="4" customFormat="1" ht="13.8" hidden="1">
      <c r="A244" s="273"/>
      <c r="B244" s="104">
        <v>2021</v>
      </c>
      <c r="C244" s="104"/>
      <c r="D244" s="11"/>
      <c r="E244" s="104">
        <v>2020</v>
      </c>
      <c r="F244" s="11"/>
      <c r="G244" s="104">
        <v>2019</v>
      </c>
      <c r="H244" s="11"/>
      <c r="I244" s="104">
        <v>2018</v>
      </c>
      <c r="J244" s="11"/>
      <c r="K244" s="104">
        <v>2017</v>
      </c>
      <c r="L244" s="11"/>
      <c r="M244" s="105">
        <v>2016</v>
      </c>
      <c r="N244" s="11"/>
      <c r="O244" s="106">
        <v>2015</v>
      </c>
      <c r="P244" s="11"/>
      <c r="Q244" s="11"/>
      <c r="R244" s="11"/>
      <c r="S244" s="11"/>
      <c r="T244" s="11"/>
      <c r="U244" s="11"/>
    </row>
    <row r="245" spans="1:22" s="4" customFormat="1" ht="13.8" hidden="1">
      <c r="A245" s="274"/>
      <c r="B245" s="107"/>
      <c r="C245" s="107"/>
      <c r="D245" s="11"/>
      <c r="E245" s="107"/>
      <c r="F245" s="11"/>
      <c r="G245" s="107"/>
      <c r="H245" s="11"/>
      <c r="I245" s="107"/>
      <c r="J245" s="11"/>
      <c r="K245" s="107"/>
      <c r="L245" s="11"/>
      <c r="M245" s="108"/>
      <c r="N245" s="11"/>
      <c r="O245" s="11"/>
      <c r="P245" s="11"/>
      <c r="Q245" s="11"/>
      <c r="R245" s="11"/>
      <c r="S245" s="11"/>
      <c r="T245" s="11"/>
      <c r="U245" s="11"/>
    </row>
    <row r="246" spans="1:22" s="4" customFormat="1" ht="15.6">
      <c r="A246" s="262" t="s">
        <v>665</v>
      </c>
      <c r="B246" s="271">
        <v>142564</v>
      </c>
      <c r="C246" s="264">
        <v>75529</v>
      </c>
      <c r="D246" s="264">
        <v>24964</v>
      </c>
      <c r="E246" s="264">
        <v>14597</v>
      </c>
      <c r="F246" s="264">
        <v>36046</v>
      </c>
      <c r="G246" s="264">
        <v>29723</v>
      </c>
      <c r="H246" s="264">
        <v>5912</v>
      </c>
      <c r="I246" s="264">
        <v>22733</v>
      </c>
      <c r="J246" s="207">
        <v>187</v>
      </c>
      <c r="K246" s="264">
        <v>8476</v>
      </c>
      <c r="L246" s="207">
        <v>705</v>
      </c>
      <c r="M246" s="207">
        <v>0</v>
      </c>
      <c r="N246" s="264">
        <v>13133</v>
      </c>
      <c r="O246" s="207">
        <v>0</v>
      </c>
      <c r="P246" s="207">
        <v>0</v>
      </c>
      <c r="Q246" s="207">
        <v>0</v>
      </c>
      <c r="R246" s="207">
        <v>0</v>
      </c>
      <c r="S246" s="207">
        <v>0</v>
      </c>
      <c r="T246" s="264">
        <v>61617</v>
      </c>
      <c r="U246" s="207">
        <v>0</v>
      </c>
    </row>
    <row r="247" spans="1:22" s="4" customFormat="1" ht="15.6">
      <c r="A247" s="272" t="s">
        <v>666</v>
      </c>
      <c r="B247" s="264">
        <v>3405</v>
      </c>
      <c r="C247" s="264">
        <v>11882</v>
      </c>
      <c r="D247" s="207">
        <v>402</v>
      </c>
      <c r="E247" s="207">
        <v>202</v>
      </c>
      <c r="F247" s="207">
        <v>406</v>
      </c>
      <c r="G247" s="264">
        <v>9666</v>
      </c>
      <c r="H247" s="207">
        <v>205</v>
      </c>
      <c r="I247" s="207">
        <v>249</v>
      </c>
      <c r="J247" s="264">
        <v>1077</v>
      </c>
      <c r="K247" s="207">
        <v>715</v>
      </c>
      <c r="L247" s="207">
        <v>109</v>
      </c>
      <c r="M247" s="264">
        <v>1049</v>
      </c>
      <c r="N247" s="207">
        <v>0</v>
      </c>
      <c r="O247" s="207">
        <v>0</v>
      </c>
      <c r="P247" s="207">
        <v>896</v>
      </c>
      <c r="Q247" s="207">
        <v>0</v>
      </c>
      <c r="R247" s="207">
        <v>312</v>
      </c>
      <c r="S247" s="207">
        <v>0</v>
      </c>
      <c r="T247" s="207">
        <v>0</v>
      </c>
      <c r="U247" s="207">
        <v>0</v>
      </c>
    </row>
    <row r="248" spans="1:22" s="4" customFormat="1" ht="15.6">
      <c r="A248" s="262" t="s">
        <v>667</v>
      </c>
      <c r="B248" s="207">
        <v>47</v>
      </c>
      <c r="C248" s="207">
        <v>33</v>
      </c>
      <c r="D248" s="207">
        <v>0</v>
      </c>
      <c r="E248" s="207">
        <v>0</v>
      </c>
      <c r="F248" s="207">
        <v>0</v>
      </c>
      <c r="G248" s="207">
        <v>0</v>
      </c>
      <c r="H248" s="207">
        <v>0</v>
      </c>
      <c r="I248" s="207">
        <v>0</v>
      </c>
      <c r="J248" s="207">
        <v>0</v>
      </c>
      <c r="K248" s="207">
        <v>0</v>
      </c>
      <c r="L248" s="207">
        <v>0</v>
      </c>
      <c r="M248" s="207">
        <v>0</v>
      </c>
      <c r="N248" s="207">
        <v>47</v>
      </c>
      <c r="O248" s="207">
        <v>33</v>
      </c>
      <c r="P248" s="207">
        <v>0</v>
      </c>
      <c r="Q248" s="207">
        <v>0</v>
      </c>
      <c r="R248" s="207">
        <v>0</v>
      </c>
      <c r="S248" s="207">
        <v>0</v>
      </c>
      <c r="T248" s="207">
        <v>0</v>
      </c>
      <c r="U248" s="207">
        <v>0</v>
      </c>
    </row>
    <row r="249" spans="1:22" s="4" customFormat="1" ht="15.6">
      <c r="A249" s="262" t="s">
        <v>668</v>
      </c>
      <c r="B249" s="264">
        <v>1788</v>
      </c>
      <c r="C249" s="207">
        <v>424</v>
      </c>
      <c r="D249" s="207">
        <v>0</v>
      </c>
      <c r="E249" s="207">
        <v>0</v>
      </c>
      <c r="F249" s="207">
        <v>0</v>
      </c>
      <c r="G249" s="207">
        <v>0</v>
      </c>
      <c r="H249" s="207">
        <v>0</v>
      </c>
      <c r="I249" s="207">
        <v>0</v>
      </c>
      <c r="J249" s="207">
        <v>0</v>
      </c>
      <c r="K249" s="207">
        <v>0</v>
      </c>
      <c r="L249" s="207">
        <v>0</v>
      </c>
      <c r="M249" s="207">
        <v>0</v>
      </c>
      <c r="N249" s="207">
        <v>0</v>
      </c>
      <c r="O249" s="207">
        <v>0</v>
      </c>
      <c r="P249" s="264">
        <v>1316</v>
      </c>
      <c r="Q249" s="207">
        <v>0</v>
      </c>
      <c r="R249" s="207">
        <v>0</v>
      </c>
      <c r="S249" s="207">
        <v>0</v>
      </c>
      <c r="T249" s="207">
        <v>472</v>
      </c>
      <c r="U249" s="207">
        <v>424</v>
      </c>
    </row>
    <row r="250" spans="1:22" s="4" customFormat="1" ht="13.8">
      <c r="A250" s="1030" t="s">
        <v>669</v>
      </c>
      <c r="B250" s="1030"/>
      <c r="C250" s="1030"/>
      <c r="D250" s="1030"/>
      <c r="E250" s="1030"/>
      <c r="F250" s="1030"/>
      <c r="G250" s="1030"/>
      <c r="H250" s="1030"/>
      <c r="I250" s="1030"/>
      <c r="J250" s="1030"/>
      <c r="K250" s="1030"/>
      <c r="L250" s="60"/>
      <c r="M250" s="60"/>
      <c r="N250" s="60"/>
      <c r="O250" s="60"/>
      <c r="P250" s="53"/>
      <c r="Q250" s="60"/>
      <c r="R250" s="60"/>
      <c r="S250" s="60"/>
      <c r="T250" s="60"/>
      <c r="U250" s="60"/>
    </row>
    <row r="251" spans="1:22" s="4" customFormat="1" ht="13.8">
      <c r="A251" s="1030" t="s">
        <v>571</v>
      </c>
      <c r="B251" s="1030"/>
      <c r="C251" s="1030"/>
      <c r="D251" s="1030"/>
      <c r="E251" s="1030"/>
      <c r="F251" s="1030"/>
      <c r="G251" s="1030"/>
      <c r="H251" s="1030"/>
      <c r="I251" s="1030"/>
      <c r="J251" s="1030"/>
      <c r="K251" s="1030"/>
    </row>
    <row r="252" spans="1:22" s="4" customFormat="1" ht="13.8">
      <c r="A252" s="1029" t="s">
        <v>649</v>
      </c>
      <c r="B252" s="1029"/>
      <c r="C252" s="1029"/>
      <c r="D252" s="1029"/>
      <c r="E252" s="1029"/>
      <c r="F252" s="1029"/>
      <c r="G252" s="1029"/>
      <c r="H252" s="1029"/>
      <c r="I252" s="1029"/>
      <c r="J252" s="1029"/>
      <c r="K252" s="1029"/>
    </row>
    <row r="253" spans="1:22" s="4" customFormat="1" ht="13.8">
      <c r="A253" s="1029" t="s">
        <v>650</v>
      </c>
      <c r="B253" s="1029"/>
      <c r="C253" s="1029"/>
      <c r="D253" s="1029"/>
      <c r="E253" s="1029"/>
      <c r="F253" s="1029"/>
      <c r="G253" s="1029"/>
      <c r="H253" s="1029"/>
      <c r="I253" s="1029"/>
      <c r="J253" s="1029"/>
      <c r="K253" s="1029"/>
    </row>
    <row r="254" spans="1:22" s="4" customFormat="1" ht="13.8">
      <c r="A254" s="1029" t="s">
        <v>651</v>
      </c>
      <c r="B254" s="1029"/>
      <c r="C254" s="1029"/>
      <c r="D254" s="1029"/>
      <c r="E254" s="1029"/>
      <c r="F254" s="1029"/>
      <c r="G254" s="1029"/>
      <c r="H254" s="1029"/>
      <c r="I254" s="1029"/>
      <c r="J254" s="1029"/>
      <c r="K254" s="1029"/>
    </row>
    <row r="255" spans="1:22" s="4" customFormat="1" ht="13.8">
      <c r="A255" s="1029" t="s">
        <v>652</v>
      </c>
      <c r="B255" s="1029"/>
      <c r="C255" s="1029"/>
      <c r="D255" s="1029"/>
      <c r="E255" s="1029"/>
      <c r="F255" s="1029"/>
      <c r="G255" s="1029"/>
      <c r="H255" s="1029"/>
      <c r="I255" s="1029"/>
      <c r="J255" s="1029"/>
      <c r="K255" s="1029"/>
    </row>
    <row r="256" spans="1:22" s="4" customFormat="1" ht="13.8">
      <c r="A256" s="1003" t="s">
        <v>670</v>
      </c>
      <c r="B256" s="1003"/>
      <c r="C256" s="1003"/>
      <c r="D256" s="1003"/>
      <c r="E256" s="1003"/>
      <c r="F256" s="1003"/>
      <c r="G256" s="1003"/>
      <c r="H256" s="1003"/>
      <c r="I256" s="1003"/>
      <c r="J256" s="1003"/>
      <c r="K256" s="1003"/>
    </row>
    <row r="257" spans="1:12" s="4" customFormat="1" ht="13.8">
      <c r="A257" s="1003" t="s">
        <v>671</v>
      </c>
      <c r="B257" s="1003"/>
      <c r="C257" s="1003"/>
      <c r="D257" s="1003"/>
      <c r="E257" s="1003"/>
      <c r="F257" s="1003"/>
      <c r="G257" s="1003"/>
      <c r="H257" s="1003"/>
      <c r="I257" s="1003"/>
      <c r="J257" s="1003"/>
      <c r="K257" s="1003"/>
    </row>
    <row r="258" spans="1:12" s="4" customFormat="1" ht="13.8">
      <c r="A258" s="1003" t="s">
        <v>655</v>
      </c>
      <c r="B258" s="1003"/>
      <c r="C258" s="1003"/>
      <c r="D258" s="1003"/>
      <c r="E258" s="1003"/>
      <c r="F258" s="1003"/>
      <c r="G258" s="1003"/>
      <c r="H258" s="1003"/>
      <c r="I258" s="1003"/>
      <c r="J258" s="1003"/>
      <c r="K258" s="1003"/>
    </row>
    <row r="260" spans="1:12" ht="16.2">
      <c r="A260" s="972" t="s">
        <v>684</v>
      </c>
      <c r="B260" s="972"/>
      <c r="C260" s="972"/>
      <c r="D260" s="972"/>
      <c r="E260" s="972"/>
      <c r="F260" s="972"/>
      <c r="G260" s="972"/>
      <c r="H260" s="972"/>
      <c r="I260" s="972"/>
      <c r="J260" s="972"/>
      <c r="K260" s="972"/>
    </row>
    <row r="261" spans="1:12" ht="41.85" customHeight="1">
      <c r="A261" s="1049"/>
      <c r="B261" s="1050" t="s">
        <v>576</v>
      </c>
      <c r="C261" s="1026" t="s">
        <v>561</v>
      </c>
      <c r="D261" s="1026"/>
      <c r="E261" s="1026"/>
      <c r="F261" s="1026" t="s">
        <v>568</v>
      </c>
      <c r="G261" s="1026"/>
      <c r="H261" s="1026"/>
      <c r="I261" s="1036" t="s">
        <v>577</v>
      </c>
      <c r="J261" s="1036"/>
      <c r="K261" s="1036"/>
    </row>
    <row r="262" spans="1:12">
      <c r="A262" s="1061"/>
      <c r="B262" s="1059"/>
      <c r="C262" s="1037" t="s">
        <v>578</v>
      </c>
      <c r="D262" s="1037"/>
      <c r="E262" s="1037"/>
      <c r="F262" s="1037" t="s">
        <v>578</v>
      </c>
      <c r="G262" s="1037"/>
      <c r="H262" s="1037"/>
      <c r="I262" s="1037" t="s">
        <v>578</v>
      </c>
      <c r="J262" s="1037"/>
      <c r="K262" s="1037"/>
    </row>
    <row r="263" spans="1:12" ht="15.6">
      <c r="A263" s="1062"/>
      <c r="B263" s="1060"/>
      <c r="C263" s="172" t="s">
        <v>579</v>
      </c>
      <c r="D263" s="172" t="s">
        <v>580</v>
      </c>
      <c r="E263" s="172" t="s">
        <v>178</v>
      </c>
      <c r="F263" s="172" t="s">
        <v>579</v>
      </c>
      <c r="G263" s="172" t="s">
        <v>580</v>
      </c>
      <c r="H263" s="172" t="s">
        <v>178</v>
      </c>
      <c r="I263" s="172" t="s">
        <v>579</v>
      </c>
      <c r="J263" s="172" t="s">
        <v>580</v>
      </c>
      <c r="K263" s="172" t="s">
        <v>178</v>
      </c>
    </row>
    <row r="264" spans="1:12" ht="15.6">
      <c r="A264" s="1051" t="s">
        <v>581</v>
      </c>
      <c r="B264" s="166" t="s">
        <v>582</v>
      </c>
      <c r="C264" s="196">
        <v>83276.626870000007</v>
      </c>
      <c r="D264" s="196">
        <v>10233.859</v>
      </c>
      <c r="E264" s="196">
        <v>93510.485870000004</v>
      </c>
      <c r="F264" s="196">
        <v>12590.051869999999</v>
      </c>
      <c r="G264" s="196">
        <v>10233.859</v>
      </c>
      <c r="H264" s="196">
        <v>22823.91087</v>
      </c>
      <c r="I264" s="196">
        <v>1008.45587</v>
      </c>
      <c r="J264" s="196">
        <v>0</v>
      </c>
      <c r="K264" s="196">
        <v>1008.45587</v>
      </c>
    </row>
    <row r="265" spans="1:12" ht="15.6">
      <c r="A265" s="1051"/>
      <c r="B265" s="166" t="s">
        <v>583</v>
      </c>
      <c r="C265" s="196">
        <v>20870.241030000001</v>
      </c>
      <c r="D265" s="196">
        <v>2871.6364199999998</v>
      </c>
      <c r="E265" s="196">
        <v>23741.87745</v>
      </c>
      <c r="F265" s="196">
        <v>20870.241030000001</v>
      </c>
      <c r="G265" s="196">
        <v>1517.97542</v>
      </c>
      <c r="H265" s="196">
        <v>22388.21645</v>
      </c>
      <c r="I265" s="196">
        <v>11512.95823</v>
      </c>
      <c r="J265" s="196">
        <v>59.159419999999997</v>
      </c>
      <c r="K265" s="196">
        <v>11572.11765</v>
      </c>
    </row>
    <row r="266" spans="1:12" ht="15.6">
      <c r="A266" s="1051"/>
      <c r="B266" s="166" t="s">
        <v>584</v>
      </c>
      <c r="C266" s="196">
        <v>0</v>
      </c>
      <c r="D266" s="196">
        <v>5.7119999999999997</v>
      </c>
      <c r="E266" s="196">
        <v>5.7119999999999997</v>
      </c>
      <c r="F266" s="196">
        <v>0</v>
      </c>
      <c r="G266" s="196">
        <v>5.7119999999999997</v>
      </c>
      <c r="H266" s="196">
        <v>5.7119999999999997</v>
      </c>
      <c r="I266" s="196">
        <v>0</v>
      </c>
      <c r="J266" s="196">
        <v>0</v>
      </c>
      <c r="K266" s="196">
        <v>0</v>
      </c>
    </row>
    <row r="267" spans="1:12" ht="15.6">
      <c r="A267" s="1051"/>
      <c r="B267" s="166" t="s">
        <v>585</v>
      </c>
      <c r="C267" s="196">
        <v>4.38</v>
      </c>
      <c r="D267" s="196">
        <v>0</v>
      </c>
      <c r="E267" s="196">
        <v>4.38</v>
      </c>
      <c r="F267" s="196">
        <v>4.38</v>
      </c>
      <c r="G267" s="196">
        <v>0</v>
      </c>
      <c r="H267" s="196">
        <v>4.38</v>
      </c>
      <c r="I267" s="196">
        <v>0</v>
      </c>
      <c r="J267" s="196">
        <v>0</v>
      </c>
      <c r="K267" s="196">
        <v>0</v>
      </c>
    </row>
    <row r="268" spans="1:12">
      <c r="A268" s="1051"/>
      <c r="B268" s="158" t="s">
        <v>178</v>
      </c>
      <c r="C268" s="334">
        <v>104151.24790000002</v>
      </c>
      <c r="D268" s="334">
        <v>13111.207419999999</v>
      </c>
      <c r="E268" s="334">
        <v>117262.45532000001</v>
      </c>
      <c r="F268" s="334">
        <v>33464.672899999998</v>
      </c>
      <c r="G268" s="334">
        <v>11757.546420000001</v>
      </c>
      <c r="H268" s="334">
        <v>45222.219319999997</v>
      </c>
      <c r="I268" s="334">
        <v>12521.4141</v>
      </c>
      <c r="J268" s="334">
        <v>59.159419999999997</v>
      </c>
      <c r="K268" s="334">
        <v>12580.57352</v>
      </c>
      <c r="L268" s="28"/>
    </row>
    <row r="269" spans="1:12" ht="15.6">
      <c r="A269" s="1051" t="s">
        <v>586</v>
      </c>
      <c r="B269" s="166" t="s">
        <v>582</v>
      </c>
      <c r="C269" s="196">
        <v>138454.05568000002</v>
      </c>
      <c r="D269" s="196">
        <v>18575.707999999999</v>
      </c>
      <c r="E269" s="196">
        <v>157029.76368000003</v>
      </c>
      <c r="F269" s="196">
        <v>138454.05568000002</v>
      </c>
      <c r="G269" s="196">
        <v>18575.707999999999</v>
      </c>
      <c r="H269" s="196">
        <v>157029.76368000003</v>
      </c>
      <c r="I269" s="196">
        <v>62.462000000000117</v>
      </c>
      <c r="J269" s="196">
        <v>0</v>
      </c>
      <c r="K269" s="196">
        <v>62.462000000000117</v>
      </c>
    </row>
    <row r="270" spans="1:12" ht="15.6">
      <c r="A270" s="1051"/>
      <c r="B270" s="166" t="s">
        <v>583</v>
      </c>
      <c r="C270" s="196">
        <v>6625.8503799999989</v>
      </c>
      <c r="D270" s="196">
        <v>1299.3855800000001</v>
      </c>
      <c r="E270" s="196">
        <v>7925.2359599999991</v>
      </c>
      <c r="F270" s="196">
        <v>6625.8503799999989</v>
      </c>
      <c r="G270" s="196">
        <v>1299.3855800000001</v>
      </c>
      <c r="H270" s="196">
        <v>7925.2359599999991</v>
      </c>
      <c r="I270" s="196">
        <v>1062.6211799999996</v>
      </c>
      <c r="J270" s="196">
        <v>-4.1999999999825375E-4</v>
      </c>
      <c r="K270" s="196">
        <v>1062.6207599999996</v>
      </c>
    </row>
    <row r="271" spans="1:12" ht="15.6">
      <c r="A271" s="1051"/>
      <c r="B271" s="166" t="s">
        <v>584</v>
      </c>
      <c r="C271" s="196">
        <v>0</v>
      </c>
      <c r="D271" s="196">
        <v>22.492000000000001</v>
      </c>
      <c r="E271" s="196">
        <v>22.492000000000001</v>
      </c>
      <c r="F271" s="196">
        <v>0</v>
      </c>
      <c r="G271" s="196">
        <v>22.492000000000001</v>
      </c>
      <c r="H271" s="196">
        <v>22.492000000000001</v>
      </c>
      <c r="I271" s="196">
        <v>0</v>
      </c>
      <c r="J271" s="196">
        <v>0</v>
      </c>
      <c r="K271" s="196">
        <v>0</v>
      </c>
    </row>
    <row r="272" spans="1:12" ht="15.6">
      <c r="A272" s="1051"/>
      <c r="B272" s="166" t="s">
        <v>585</v>
      </c>
      <c r="C272" s="196">
        <v>0</v>
      </c>
      <c r="D272" s="196">
        <v>0</v>
      </c>
      <c r="E272" s="196">
        <v>0</v>
      </c>
      <c r="F272" s="196">
        <v>0</v>
      </c>
      <c r="G272" s="196">
        <v>0</v>
      </c>
      <c r="H272" s="196">
        <v>0</v>
      </c>
      <c r="I272" s="196">
        <v>0</v>
      </c>
      <c r="J272" s="196">
        <v>0</v>
      </c>
      <c r="K272" s="196">
        <v>0</v>
      </c>
    </row>
    <row r="273" spans="1:12">
      <c r="A273" s="1051"/>
      <c r="B273" s="158" t="s">
        <v>178</v>
      </c>
      <c r="C273" s="334">
        <v>145079.90606000001</v>
      </c>
      <c r="D273" s="334">
        <v>19897.585579999999</v>
      </c>
      <c r="E273" s="334">
        <v>164977.49164000002</v>
      </c>
      <c r="F273" s="334">
        <v>145079.90606000001</v>
      </c>
      <c r="G273" s="334">
        <v>19897.585579999999</v>
      </c>
      <c r="H273" s="334">
        <v>164977.49164000002</v>
      </c>
      <c r="I273" s="334">
        <v>1125.0831799999999</v>
      </c>
      <c r="J273" s="334">
        <v>-4.1999999999825375E-4</v>
      </c>
      <c r="K273" s="334">
        <v>1125.0827599999998</v>
      </c>
    </row>
    <row r="274" spans="1:12" ht="15.6">
      <c r="A274" s="1051" t="s">
        <v>564</v>
      </c>
      <c r="B274" s="166" t="s">
        <v>582</v>
      </c>
      <c r="C274" s="196">
        <v>148534.69399999999</v>
      </c>
      <c r="D274" s="196">
        <v>56566.571000000004</v>
      </c>
      <c r="E274" s="196">
        <v>205101.26499999998</v>
      </c>
      <c r="F274" s="196">
        <v>84235.347999999998</v>
      </c>
      <c r="G274" s="196">
        <v>56566.571000000004</v>
      </c>
      <c r="H274" s="196">
        <v>140801.91899999999</v>
      </c>
      <c r="I274" s="196">
        <v>0</v>
      </c>
      <c r="J274" s="196">
        <v>0</v>
      </c>
      <c r="K274" s="196">
        <v>0</v>
      </c>
    </row>
    <row r="275" spans="1:12" ht="15.6">
      <c r="A275" s="1051"/>
      <c r="B275" s="166" t="s">
        <v>583</v>
      </c>
      <c r="C275" s="196">
        <v>2858.75</v>
      </c>
      <c r="D275" s="196">
        <v>8850.5859999999993</v>
      </c>
      <c r="E275" s="196">
        <v>11709.335999999999</v>
      </c>
      <c r="F275" s="196">
        <v>2858.75</v>
      </c>
      <c r="G275" s="196">
        <v>8850.5859999999993</v>
      </c>
      <c r="H275" s="196">
        <v>11709.335999999999</v>
      </c>
      <c r="I275" s="196">
        <v>1088.57</v>
      </c>
      <c r="J275" s="196">
        <v>0</v>
      </c>
      <c r="K275" s="196">
        <v>1088.57</v>
      </c>
    </row>
    <row r="276" spans="1:12" ht="15.6">
      <c r="A276" s="1051"/>
      <c r="B276" s="166" t="s">
        <v>584</v>
      </c>
      <c r="C276" s="196">
        <v>103.66800000000001</v>
      </c>
      <c r="D276" s="196">
        <v>22.77</v>
      </c>
      <c r="E276" s="196">
        <v>126.438</v>
      </c>
      <c r="F276" s="196">
        <v>103.66800000000001</v>
      </c>
      <c r="G276" s="196">
        <v>22.77</v>
      </c>
      <c r="H276" s="196">
        <v>126.438</v>
      </c>
      <c r="I276" s="196">
        <v>0</v>
      </c>
      <c r="J276" s="196">
        <v>0</v>
      </c>
      <c r="K276" s="196">
        <v>0</v>
      </c>
    </row>
    <row r="277" spans="1:12" ht="15.6">
      <c r="A277" s="1051"/>
      <c r="B277" s="166" t="s">
        <v>585</v>
      </c>
      <c r="C277" s="196">
        <v>1606.7919999999999</v>
      </c>
      <c r="D277" s="196">
        <v>459.16300000000001</v>
      </c>
      <c r="E277" s="196">
        <v>2065.9549999999999</v>
      </c>
      <c r="F277" s="196">
        <v>1062.6210000000001</v>
      </c>
      <c r="G277" s="196">
        <v>0</v>
      </c>
      <c r="H277" s="196">
        <v>1062.6210000000001</v>
      </c>
      <c r="I277" s="196">
        <v>1062.6210000000001</v>
      </c>
      <c r="J277" s="196">
        <v>0</v>
      </c>
      <c r="K277" s="196">
        <v>1062.6210000000001</v>
      </c>
    </row>
    <row r="278" spans="1:12">
      <c r="A278" s="1051"/>
      <c r="B278" s="158" t="s">
        <v>178</v>
      </c>
      <c r="C278" s="334">
        <v>153103.90399999998</v>
      </c>
      <c r="D278" s="334">
        <v>65899.09</v>
      </c>
      <c r="E278" s="334">
        <v>219002.99399999998</v>
      </c>
      <c r="F278" s="334">
        <v>88260.387000000002</v>
      </c>
      <c r="G278" s="334">
        <v>65439.927000000003</v>
      </c>
      <c r="H278" s="334">
        <v>153700.31400000001</v>
      </c>
      <c r="I278" s="334">
        <v>2151.1909999999998</v>
      </c>
      <c r="J278" s="334">
        <v>0</v>
      </c>
      <c r="K278" s="334">
        <v>2151.1909999999998</v>
      </c>
    </row>
    <row r="279" spans="1:12">
      <c r="A279" s="1051" t="s">
        <v>565</v>
      </c>
      <c r="B279" s="166" t="s">
        <v>587</v>
      </c>
      <c r="C279" s="196">
        <v>14873.642310000001</v>
      </c>
      <c r="D279" s="196">
        <v>10958.790999999999</v>
      </c>
      <c r="E279" s="196">
        <v>25832.43331</v>
      </c>
      <c r="F279" s="196">
        <v>8136.0853100000004</v>
      </c>
      <c r="G279" s="196">
        <v>10958.790999999999</v>
      </c>
      <c r="H279" s="196">
        <v>19094.87631</v>
      </c>
      <c r="I279" s="196">
        <v>2959.4079999999999</v>
      </c>
      <c r="J279" s="196">
        <v>1083.3610000000001</v>
      </c>
      <c r="K279" s="196">
        <v>4042.7690000000002</v>
      </c>
    </row>
    <row r="280" spans="1:12">
      <c r="A280" s="1051"/>
      <c r="B280" s="166" t="s">
        <v>588</v>
      </c>
      <c r="C280" s="196">
        <v>8863.6726099999996</v>
      </c>
      <c r="D280" s="196">
        <v>19433.174999999999</v>
      </c>
      <c r="E280" s="196">
        <v>28296.847609999997</v>
      </c>
      <c r="F280" s="196">
        <v>8863.6726099999996</v>
      </c>
      <c r="G280" s="196">
        <v>19433.174999999999</v>
      </c>
      <c r="H280" s="196">
        <v>28296.847609999997</v>
      </c>
      <c r="I280" s="196">
        <v>7088.6030000000001</v>
      </c>
      <c r="J280" s="196">
        <v>17.631</v>
      </c>
      <c r="K280" s="196">
        <v>7106.2340000000004</v>
      </c>
    </row>
    <row r="281" spans="1:12">
      <c r="A281" s="1051"/>
      <c r="B281" s="158" t="s">
        <v>178</v>
      </c>
      <c r="C281" s="334">
        <v>23737.314920000001</v>
      </c>
      <c r="D281" s="334">
        <v>30391.966</v>
      </c>
      <c r="E281" s="334">
        <v>54129.280919999997</v>
      </c>
      <c r="F281" s="334">
        <v>16999.75792</v>
      </c>
      <c r="G281" s="334">
        <v>30391.966</v>
      </c>
      <c r="H281" s="334">
        <v>47391.723919999997</v>
      </c>
      <c r="I281" s="334">
        <v>10048.011</v>
      </c>
      <c r="J281" s="334">
        <v>1100.9920000000002</v>
      </c>
      <c r="K281" s="334">
        <v>11149.003000000001</v>
      </c>
    </row>
    <row r="282" spans="1:12">
      <c r="A282" s="1028" t="s">
        <v>589</v>
      </c>
      <c r="B282" s="1028"/>
      <c r="C282" s="1056">
        <v>9107.6720400000213</v>
      </c>
      <c r="D282" s="1057"/>
      <c r="E282" s="1058"/>
      <c r="F282" s="1056">
        <v>9107.6730399999924</v>
      </c>
      <c r="G282" s="1057"/>
      <c r="H282" s="1058"/>
      <c r="I282" s="1056">
        <v>405.46228000000121</v>
      </c>
      <c r="J282" s="1057"/>
      <c r="K282" s="1058"/>
      <c r="L282" s="28"/>
    </row>
    <row r="283" spans="1:12" ht="17.399999999999999" customHeight="1">
      <c r="A283" s="1065" t="s">
        <v>590</v>
      </c>
      <c r="B283" s="1065"/>
      <c r="C283" s="1065"/>
      <c r="D283" s="1065"/>
      <c r="E283" s="1065"/>
      <c r="F283" s="1065"/>
      <c r="G283" s="1065"/>
      <c r="H283" s="1065"/>
      <c r="I283" s="1065"/>
      <c r="J283" s="1065"/>
      <c r="K283" s="1065"/>
      <c r="L283" s="28"/>
    </row>
    <row r="284" spans="1:12">
      <c r="A284" s="1064" t="s">
        <v>685</v>
      </c>
      <c r="B284" s="1064"/>
      <c r="C284" s="1064"/>
      <c r="D284" s="1064"/>
      <c r="E284" s="1064"/>
      <c r="F284" s="1064"/>
      <c r="G284" s="1064"/>
      <c r="H284" s="1064"/>
      <c r="I284" s="1064"/>
      <c r="J284" s="1064"/>
      <c r="K284" s="1064"/>
      <c r="L284" s="28"/>
    </row>
    <row r="285" spans="1:12">
      <c r="A285" s="1064" t="s">
        <v>686</v>
      </c>
      <c r="B285" s="1064"/>
      <c r="C285" s="1064"/>
      <c r="D285" s="1064"/>
      <c r="E285" s="1064"/>
      <c r="F285" s="1064"/>
      <c r="G285" s="1064"/>
      <c r="H285" s="1064"/>
      <c r="I285" s="1064"/>
      <c r="J285" s="1064"/>
      <c r="K285" s="1064"/>
    </row>
    <row r="286" spans="1:12">
      <c r="A286" s="1064" t="s">
        <v>687</v>
      </c>
      <c r="B286" s="1064"/>
      <c r="C286" s="1064"/>
      <c r="D286" s="1064"/>
      <c r="E286" s="1064"/>
      <c r="F286" s="1064"/>
      <c r="G286" s="1064"/>
      <c r="H286" s="1064"/>
      <c r="I286" s="1064"/>
      <c r="J286" s="1064"/>
      <c r="K286" s="1064"/>
    </row>
    <row r="287" spans="1:12">
      <c r="A287" s="1063" t="s">
        <v>594</v>
      </c>
      <c r="B287" s="1063"/>
      <c r="C287" s="1063"/>
      <c r="D287" s="1063"/>
      <c r="E287" s="1063"/>
      <c r="F287" s="1063"/>
      <c r="G287" s="1063"/>
      <c r="H287" s="1063"/>
      <c r="I287" s="1063"/>
      <c r="J287" s="1063"/>
      <c r="K287" s="1063"/>
    </row>
    <row r="288" spans="1:12">
      <c r="A288" s="1063" t="s">
        <v>595</v>
      </c>
      <c r="B288" s="1063"/>
      <c r="C288" s="1063"/>
      <c r="D288" s="1063"/>
      <c r="E288" s="1063"/>
      <c r="F288" s="1063"/>
      <c r="G288" s="1063"/>
      <c r="H288" s="1063"/>
      <c r="I288" s="1063"/>
      <c r="J288" s="1063"/>
      <c r="K288" s="1063"/>
    </row>
    <row r="289" spans="1:11">
      <c r="A289" s="1063" t="s">
        <v>596</v>
      </c>
      <c r="B289" s="1063"/>
      <c r="C289" s="1063"/>
      <c r="D289" s="1063"/>
      <c r="E289" s="1063"/>
      <c r="F289" s="1063"/>
      <c r="G289" s="1063"/>
      <c r="H289" s="1063"/>
      <c r="I289" s="1063"/>
      <c r="J289" s="1063"/>
      <c r="K289" s="1063"/>
    </row>
    <row r="290" spans="1:11">
      <c r="A290" s="1063" t="s">
        <v>597</v>
      </c>
      <c r="B290" s="1063"/>
      <c r="C290" s="1063"/>
      <c r="D290" s="1063"/>
      <c r="E290" s="1063"/>
      <c r="F290" s="1063"/>
      <c r="G290" s="1063"/>
      <c r="H290" s="1063"/>
      <c r="I290" s="1063"/>
      <c r="J290" s="1063"/>
      <c r="K290" s="1063"/>
    </row>
    <row r="291" spans="1:11">
      <c r="A291" s="1063" t="s">
        <v>598</v>
      </c>
      <c r="B291" s="1063"/>
      <c r="C291" s="1063"/>
      <c r="D291" s="1063"/>
      <c r="E291" s="1063"/>
      <c r="F291" s="1063"/>
      <c r="G291" s="1063"/>
      <c r="H291" s="1063"/>
      <c r="I291" s="1063"/>
      <c r="J291" s="1063"/>
      <c r="K291" s="1063"/>
    </row>
  </sheetData>
  <sheetProtection algorithmName="SHA-512" hashValue="O3Wb0y303qBljBR7d1AldGPmS23W7mK0qLkxs7qMz0XKYWRgeuqGQw6pUecD8vaCMD3a6j8L7fSiZOBTN270Ug==" saltValue="x9o4vf4TLRKftUwF2n9CmQ==" spinCount="100000" sheet="1" objects="1" scenarios="1"/>
  <mergeCells count="253">
    <mergeCell ref="A190:K190"/>
    <mergeCell ref="A191:K191"/>
    <mergeCell ref="A192:K192"/>
    <mergeCell ref="A193:K193"/>
    <mergeCell ref="A194:K194"/>
    <mergeCell ref="A195:K195"/>
    <mergeCell ref="A196:K196"/>
    <mergeCell ref="A175:K175"/>
    <mergeCell ref="A176:A178"/>
    <mergeCell ref="B176:B178"/>
    <mergeCell ref="C176:F177"/>
    <mergeCell ref="G176:I176"/>
    <mergeCell ref="G177:H177"/>
    <mergeCell ref="I177:K177"/>
    <mergeCell ref="A188:K188"/>
    <mergeCell ref="A189:K189"/>
    <mergeCell ref="A288:K288"/>
    <mergeCell ref="A289:K289"/>
    <mergeCell ref="A290:K290"/>
    <mergeCell ref="A291:K291"/>
    <mergeCell ref="A257:K257"/>
    <mergeCell ref="A258:K258"/>
    <mergeCell ref="A284:K284"/>
    <mergeCell ref="A285:K285"/>
    <mergeCell ref="A286:K286"/>
    <mergeCell ref="A283:K283"/>
    <mergeCell ref="A260:K260"/>
    <mergeCell ref="F261:H261"/>
    <mergeCell ref="I261:K261"/>
    <mergeCell ref="C262:E262"/>
    <mergeCell ref="F262:H262"/>
    <mergeCell ref="I262:K262"/>
    <mergeCell ref="C261:E261"/>
    <mergeCell ref="A264:A268"/>
    <mergeCell ref="A269:A273"/>
    <mergeCell ref="A274:A278"/>
    <mergeCell ref="A279:A281"/>
    <mergeCell ref="A287:K287"/>
    <mergeCell ref="A282:B282"/>
    <mergeCell ref="A252:K252"/>
    <mergeCell ref="A253:K253"/>
    <mergeCell ref="C282:E282"/>
    <mergeCell ref="F282:H282"/>
    <mergeCell ref="I282:K282"/>
    <mergeCell ref="H242:I242"/>
    <mergeCell ref="J242:K242"/>
    <mergeCell ref="B240:C242"/>
    <mergeCell ref="D242:E242"/>
    <mergeCell ref="F242:G242"/>
    <mergeCell ref="D240:K241"/>
    <mergeCell ref="B261:B263"/>
    <mergeCell ref="A261:A263"/>
    <mergeCell ref="A240:A243"/>
    <mergeCell ref="A39:A43"/>
    <mergeCell ref="A44:A48"/>
    <mergeCell ref="A49:A53"/>
    <mergeCell ref="A54:A56"/>
    <mergeCell ref="A35:K35"/>
    <mergeCell ref="A254:K254"/>
    <mergeCell ref="A255:K255"/>
    <mergeCell ref="A256:K256"/>
    <mergeCell ref="A236:K236"/>
    <mergeCell ref="A237:K237"/>
    <mergeCell ref="A239:K239"/>
    <mergeCell ref="A250:K250"/>
    <mergeCell ref="A251:K251"/>
    <mergeCell ref="B220:B222"/>
    <mergeCell ref="C220:F221"/>
    <mergeCell ref="G220:I220"/>
    <mergeCell ref="A219:K219"/>
    <mergeCell ref="I221:J221"/>
    <mergeCell ref="A220:A222"/>
    <mergeCell ref="G221:H221"/>
    <mergeCell ref="A169:K169"/>
    <mergeCell ref="A170:K170"/>
    <mergeCell ref="A171:K171"/>
    <mergeCell ref="A172:K172"/>
    <mergeCell ref="A7:H7"/>
    <mergeCell ref="A9:H9"/>
    <mergeCell ref="A11:H11"/>
    <mergeCell ref="A29:H29"/>
    <mergeCell ref="A30:H30"/>
    <mergeCell ref="A165:K165"/>
    <mergeCell ref="A146:A150"/>
    <mergeCell ref="A13:H13"/>
    <mergeCell ref="A20:H20"/>
    <mergeCell ref="C143:E143"/>
    <mergeCell ref="A151:A155"/>
    <mergeCell ref="A156:A160"/>
    <mergeCell ref="A31:H31"/>
    <mergeCell ref="F143:H143"/>
    <mergeCell ref="C144:E144"/>
    <mergeCell ref="F144:H144"/>
    <mergeCell ref="A142:K142"/>
    <mergeCell ref="A63:K63"/>
    <mergeCell ref="A64:K64"/>
    <mergeCell ref="A65:K65"/>
    <mergeCell ref="A66:K66"/>
    <mergeCell ref="A36:A38"/>
    <mergeCell ref="B36:B38"/>
    <mergeCell ref="C36:E36"/>
    <mergeCell ref="A138:K138"/>
    <mergeCell ref="A139:K139"/>
    <mergeCell ref="A140:K140"/>
    <mergeCell ref="A104:K104"/>
    <mergeCell ref="A105:K105"/>
    <mergeCell ref="A106:K106"/>
    <mergeCell ref="A143:A145"/>
    <mergeCell ref="C164:E164"/>
    <mergeCell ref="F164:H164"/>
    <mergeCell ref="I164:K164"/>
    <mergeCell ref="B143:B145"/>
    <mergeCell ref="A161:A163"/>
    <mergeCell ref="A108:K108"/>
    <mergeCell ref="A109:K109"/>
    <mergeCell ref="A110:K110"/>
    <mergeCell ref="A112:K112"/>
    <mergeCell ref="A57:B57"/>
    <mergeCell ref="C57:E57"/>
    <mergeCell ref="F57:H57"/>
    <mergeCell ref="I57:K57"/>
    <mergeCell ref="A58:K58"/>
    <mergeCell ref="A59:K59"/>
    <mergeCell ref="A60:K60"/>
    <mergeCell ref="A61:K61"/>
    <mergeCell ref="A62:K62"/>
    <mergeCell ref="F36:H36"/>
    <mergeCell ref="I36:K36"/>
    <mergeCell ref="C37:E37"/>
    <mergeCell ref="F37:H37"/>
    <mergeCell ref="I37:K37"/>
    <mergeCell ref="A28:H28"/>
    <mergeCell ref="A32:H32"/>
    <mergeCell ref="A136:K136"/>
    <mergeCell ref="A137:K137"/>
    <mergeCell ref="A113:A115"/>
    <mergeCell ref="B113:B115"/>
    <mergeCell ref="C113:F114"/>
    <mergeCell ref="G113:I113"/>
    <mergeCell ref="G114:H114"/>
    <mergeCell ref="I114:J114"/>
    <mergeCell ref="A93:K93"/>
    <mergeCell ref="A123:K123"/>
    <mergeCell ref="A124:A127"/>
    <mergeCell ref="B124:C126"/>
    <mergeCell ref="D124:K125"/>
    <mergeCell ref="A132:K132"/>
    <mergeCell ref="A133:K133"/>
    <mergeCell ref="A134:K134"/>
    <mergeCell ref="A135:K135"/>
    <mergeCell ref="A166:K166"/>
    <mergeCell ref="A167:K167"/>
    <mergeCell ref="A168:K168"/>
    <mergeCell ref="I143:K143"/>
    <mergeCell ref="I144:K144"/>
    <mergeCell ref="L242:M242"/>
    <mergeCell ref="N242:O242"/>
    <mergeCell ref="P242:Q242"/>
    <mergeCell ref="R242:S242"/>
    <mergeCell ref="P241:S241"/>
    <mergeCell ref="A173:K173"/>
    <mergeCell ref="A198:K198"/>
    <mergeCell ref="L199:Q199"/>
    <mergeCell ref="R199:S199"/>
    <mergeCell ref="P200:S200"/>
    <mergeCell ref="H201:I201"/>
    <mergeCell ref="J201:K201"/>
    <mergeCell ref="L201:M201"/>
    <mergeCell ref="N201:O201"/>
    <mergeCell ref="A212:K212"/>
    <mergeCell ref="A213:K213"/>
    <mergeCell ref="B199:C201"/>
    <mergeCell ref="D199:K200"/>
    <mergeCell ref="P201:Q201"/>
    <mergeCell ref="T242:U242"/>
    <mergeCell ref="A217:K217"/>
    <mergeCell ref="A199:A202"/>
    <mergeCell ref="D201:E201"/>
    <mergeCell ref="F201:G201"/>
    <mergeCell ref="A210:K210"/>
    <mergeCell ref="A211:K211"/>
    <mergeCell ref="T241:V241"/>
    <mergeCell ref="A231:K231"/>
    <mergeCell ref="A232:K232"/>
    <mergeCell ref="A233:K233"/>
    <mergeCell ref="A234:K234"/>
    <mergeCell ref="A235:K235"/>
    <mergeCell ref="A214:K214"/>
    <mergeCell ref="A215:K215"/>
    <mergeCell ref="A216:K216"/>
    <mergeCell ref="L240:Q240"/>
    <mergeCell ref="R240:S240"/>
    <mergeCell ref="T240:U240"/>
    <mergeCell ref="L241:O241"/>
    <mergeCell ref="T199:U199"/>
    <mergeCell ref="R201:S201"/>
    <mergeCell ref="T201:U201"/>
    <mergeCell ref="A209:K209"/>
    <mergeCell ref="T94:U94"/>
    <mergeCell ref="T95:U95"/>
    <mergeCell ref="A94:A97"/>
    <mergeCell ref="B94:C96"/>
    <mergeCell ref="D94:K95"/>
    <mergeCell ref="L94:Q94"/>
    <mergeCell ref="R94:S94"/>
    <mergeCell ref="L200:O200"/>
    <mergeCell ref="T200:U200"/>
    <mergeCell ref="A164:B164"/>
    <mergeCell ref="L95:O95"/>
    <mergeCell ref="P95:S95"/>
    <mergeCell ref="D96:E96"/>
    <mergeCell ref="F96:G96"/>
    <mergeCell ref="H96:I96"/>
    <mergeCell ref="J96:K96"/>
    <mergeCell ref="L96:M96"/>
    <mergeCell ref="N96:O96"/>
    <mergeCell ref="P96:Q96"/>
    <mergeCell ref="R96:S96"/>
    <mergeCell ref="T96:U96"/>
    <mergeCell ref="A103:K103"/>
    <mergeCell ref="A102:K102"/>
    <mergeCell ref="A107:K107"/>
    <mergeCell ref="L124:Q124"/>
    <mergeCell ref="R124:S124"/>
    <mergeCell ref="T124:U124"/>
    <mergeCell ref="L125:O125"/>
    <mergeCell ref="P125:S125"/>
    <mergeCell ref="D126:E126"/>
    <mergeCell ref="F126:G126"/>
    <mergeCell ref="H126:I126"/>
    <mergeCell ref="J126:K126"/>
    <mergeCell ref="L126:M126"/>
    <mergeCell ref="N126:O126"/>
    <mergeCell ref="P126:Q126"/>
    <mergeCell ref="R126:S126"/>
    <mergeCell ref="T126:U126"/>
    <mergeCell ref="T125:U125"/>
    <mergeCell ref="A84:K84"/>
    <mergeCell ref="A85:K85"/>
    <mergeCell ref="A86:K86"/>
    <mergeCell ref="A87:K87"/>
    <mergeCell ref="A88:K88"/>
    <mergeCell ref="A89:K89"/>
    <mergeCell ref="A90:K90"/>
    <mergeCell ref="A68:K68"/>
    <mergeCell ref="A69:A71"/>
    <mergeCell ref="B69:B71"/>
    <mergeCell ref="C69:F70"/>
    <mergeCell ref="G69:J69"/>
    <mergeCell ref="G70:H70"/>
    <mergeCell ref="I70:K70"/>
    <mergeCell ref="A82:K82"/>
    <mergeCell ref="A83:K8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8CCD0-444D-4BAA-9798-E3C11E4DC717}">
  <sheetPr>
    <tabColor rgb="FF000F7B"/>
  </sheetPr>
  <dimension ref="A2:C165"/>
  <sheetViews>
    <sheetView showGridLines="0" zoomScaleNormal="100" workbookViewId="0"/>
  </sheetViews>
  <sheetFormatPr defaultColWidth="8.5546875" defaultRowHeight="13.8"/>
  <cols>
    <col min="1" max="1" width="62" style="120" customWidth="1"/>
    <col min="2" max="2" width="22.5546875" style="120" customWidth="1"/>
    <col min="3" max="3" width="29.44140625" style="126" customWidth="1"/>
    <col min="4" max="16384" width="8.5546875" style="120"/>
  </cols>
  <sheetData>
    <row r="2" spans="1:3">
      <c r="C2" s="122" t="s">
        <v>88</v>
      </c>
    </row>
    <row r="6" spans="1:3" ht="17.399999999999999">
      <c r="A6" s="916" t="s">
        <v>688</v>
      </c>
      <c r="B6" s="916"/>
      <c r="C6" s="916"/>
    </row>
    <row r="7" spans="1:3" ht="17.399999999999999">
      <c r="A7" s="117"/>
      <c r="B7" s="117"/>
      <c r="C7" s="117"/>
    </row>
    <row r="8" spans="1:3" ht="15.6">
      <c r="A8" s="133" t="s">
        <v>90</v>
      </c>
      <c r="B8" s="133" t="s">
        <v>91</v>
      </c>
      <c r="C8" s="133" t="s">
        <v>92</v>
      </c>
    </row>
    <row r="9" spans="1:3" ht="15.6">
      <c r="A9" s="429" t="s">
        <v>689</v>
      </c>
      <c r="B9" s="283"/>
      <c r="C9" s="284"/>
    </row>
    <row r="10" spans="1:3" ht="15" customHeight="1">
      <c r="A10" s="245" t="s">
        <v>690</v>
      </c>
      <c r="B10" s="251" t="s">
        <v>691</v>
      </c>
      <c r="C10" s="250" t="s">
        <v>692</v>
      </c>
    </row>
    <row r="11" spans="1:3" ht="15" customHeight="1">
      <c r="A11" s="253" t="s">
        <v>693</v>
      </c>
      <c r="B11" s="251" t="s">
        <v>691</v>
      </c>
      <c r="C11" s="250" t="s">
        <v>692</v>
      </c>
    </row>
    <row r="12" spans="1:3" ht="15" customHeight="1">
      <c r="A12" s="248" t="s">
        <v>694</v>
      </c>
      <c r="B12" s="251"/>
      <c r="C12" s="250" t="s">
        <v>692</v>
      </c>
    </row>
    <row r="13" spans="1:3" ht="15" customHeight="1">
      <c r="A13" s="248" t="s">
        <v>695</v>
      </c>
      <c r="B13" s="251"/>
      <c r="C13" s="250" t="s">
        <v>692</v>
      </c>
    </row>
    <row r="14" spans="1:3" ht="15" customHeight="1">
      <c r="A14" s="248" t="s">
        <v>696</v>
      </c>
      <c r="B14" s="251"/>
      <c r="C14" s="250" t="s">
        <v>692</v>
      </c>
    </row>
    <row r="15" spans="1:3" ht="15" customHeight="1">
      <c r="A15" s="248" t="s">
        <v>697</v>
      </c>
      <c r="B15" s="251" t="s">
        <v>698</v>
      </c>
      <c r="C15" s="250" t="s">
        <v>692</v>
      </c>
    </row>
    <row r="16" spans="1:3" ht="15" customHeight="1">
      <c r="A16" s="248" t="s">
        <v>699</v>
      </c>
      <c r="B16" s="251" t="s">
        <v>698</v>
      </c>
      <c r="C16" s="250"/>
    </row>
    <row r="17" spans="1:3" ht="15" customHeight="1">
      <c r="A17" s="248" t="s">
        <v>700</v>
      </c>
      <c r="B17" s="251"/>
      <c r="C17" s="250" t="s">
        <v>692</v>
      </c>
    </row>
    <row r="18" spans="1:3" ht="15" customHeight="1">
      <c r="A18" s="248" t="s">
        <v>701</v>
      </c>
      <c r="B18" s="251"/>
      <c r="C18" s="250"/>
    </row>
    <row r="19" spans="1:3" ht="15" customHeight="1">
      <c r="A19" s="282" t="s">
        <v>702</v>
      </c>
      <c r="B19" s="251" t="s">
        <v>691</v>
      </c>
      <c r="C19" s="250" t="s">
        <v>692</v>
      </c>
    </row>
    <row r="20" spans="1:3" ht="15" customHeight="1">
      <c r="A20" s="282" t="s">
        <v>703</v>
      </c>
      <c r="B20" s="251" t="s">
        <v>691</v>
      </c>
      <c r="C20" s="250" t="s">
        <v>692</v>
      </c>
    </row>
    <row r="21" spans="1:3" ht="15" customHeight="1">
      <c r="A21" s="282" t="s">
        <v>704</v>
      </c>
      <c r="B21" s="251" t="s">
        <v>691</v>
      </c>
      <c r="C21" s="250" t="s">
        <v>692</v>
      </c>
    </row>
    <row r="22" spans="1:3" ht="15" customHeight="1">
      <c r="A22" s="282" t="s">
        <v>705</v>
      </c>
      <c r="B22" s="251" t="s">
        <v>691</v>
      </c>
      <c r="C22" s="250" t="s">
        <v>692</v>
      </c>
    </row>
    <row r="23" spans="1:3" ht="15" customHeight="1">
      <c r="A23" s="282" t="s">
        <v>706</v>
      </c>
      <c r="B23" s="251" t="s">
        <v>691</v>
      </c>
      <c r="C23" s="250" t="s">
        <v>692</v>
      </c>
    </row>
    <row r="24" spans="1:3" ht="15" customHeight="1">
      <c r="A24" s="282" t="s">
        <v>707</v>
      </c>
      <c r="B24" s="251" t="s">
        <v>691</v>
      </c>
      <c r="C24" s="250" t="s">
        <v>692</v>
      </c>
    </row>
    <row r="25" spans="1:3" ht="15" customHeight="1">
      <c r="A25" s="282" t="s">
        <v>708</v>
      </c>
      <c r="B25" s="251" t="s">
        <v>691</v>
      </c>
      <c r="C25" s="250" t="s">
        <v>692</v>
      </c>
    </row>
    <row r="26" spans="1:3" ht="15" customHeight="1">
      <c r="A26" s="282" t="s">
        <v>709</v>
      </c>
      <c r="B26" s="251" t="s">
        <v>691</v>
      </c>
      <c r="C26" s="250" t="s">
        <v>692</v>
      </c>
    </row>
    <row r="27" spans="1:3" ht="15" customHeight="1">
      <c r="A27" s="248" t="s">
        <v>710</v>
      </c>
      <c r="B27" s="251" t="s">
        <v>691</v>
      </c>
      <c r="C27" s="250" t="s">
        <v>692</v>
      </c>
    </row>
    <row r="28" spans="1:3" ht="15" customHeight="1">
      <c r="A28" s="248" t="s">
        <v>711</v>
      </c>
      <c r="B28" s="251" t="s">
        <v>691</v>
      </c>
      <c r="C28" s="250" t="s">
        <v>692</v>
      </c>
    </row>
    <row r="29" spans="1:3" ht="15" customHeight="1">
      <c r="A29" s="248" t="s">
        <v>712</v>
      </c>
      <c r="B29" s="251" t="s">
        <v>691</v>
      </c>
      <c r="C29" s="250" t="s">
        <v>692</v>
      </c>
    </row>
    <row r="30" spans="1:3" ht="15" customHeight="1">
      <c r="A30" s="248" t="s">
        <v>713</v>
      </c>
      <c r="B30" s="251" t="s">
        <v>691</v>
      </c>
      <c r="C30" s="250" t="s">
        <v>692</v>
      </c>
    </row>
    <row r="31" spans="1:3" ht="15" customHeight="1">
      <c r="A31" s="248" t="s">
        <v>714</v>
      </c>
      <c r="B31" s="251" t="s">
        <v>691</v>
      </c>
      <c r="C31" s="250" t="s">
        <v>692</v>
      </c>
    </row>
    <row r="32" spans="1:3" ht="15" customHeight="1">
      <c r="A32" s="248" t="s">
        <v>715</v>
      </c>
      <c r="B32" s="251" t="s">
        <v>691</v>
      </c>
      <c r="C32" s="250" t="s">
        <v>692</v>
      </c>
    </row>
    <row r="33" spans="1:3" ht="15" customHeight="1">
      <c r="A33" s="248" t="s">
        <v>716</v>
      </c>
      <c r="B33" s="251" t="s">
        <v>691</v>
      </c>
      <c r="C33" s="250" t="s">
        <v>692</v>
      </c>
    </row>
    <row r="34" spans="1:3" ht="15" customHeight="1">
      <c r="A34" s="248" t="s">
        <v>717</v>
      </c>
      <c r="B34" s="251" t="s">
        <v>691</v>
      </c>
      <c r="C34" s="250" t="s">
        <v>692</v>
      </c>
    </row>
    <row r="35" spans="1:3" ht="15" customHeight="1">
      <c r="A35" s="248" t="s">
        <v>718</v>
      </c>
      <c r="B35" s="251" t="s">
        <v>691</v>
      </c>
      <c r="C35" s="250" t="s">
        <v>692</v>
      </c>
    </row>
    <row r="36" spans="1:3" ht="15" customHeight="1">
      <c r="A36" s="248" t="s">
        <v>719</v>
      </c>
      <c r="B36" s="251" t="s">
        <v>691</v>
      </c>
      <c r="C36" s="250" t="s">
        <v>692</v>
      </c>
    </row>
    <row r="37" spans="1:3" ht="15" customHeight="1">
      <c r="A37" s="249"/>
      <c r="B37" s="176"/>
      <c r="C37" s="249"/>
    </row>
    <row r="38" spans="1:3" ht="15.6">
      <c r="A38" s="430" t="s">
        <v>29</v>
      </c>
      <c r="B38" s="278"/>
      <c r="C38" s="279"/>
    </row>
    <row r="39" spans="1:3">
      <c r="A39" s="248" t="s">
        <v>720</v>
      </c>
      <c r="B39" s="251" t="s">
        <v>721</v>
      </c>
      <c r="C39" s="250"/>
    </row>
    <row r="40" spans="1:3">
      <c r="A40" s="248" t="s">
        <v>722</v>
      </c>
      <c r="B40" s="251" t="s">
        <v>723</v>
      </c>
      <c r="C40" s="250" t="s">
        <v>724</v>
      </c>
    </row>
    <row r="41" spans="1:3">
      <c r="A41" s="248" t="s">
        <v>725</v>
      </c>
      <c r="B41" s="250"/>
      <c r="C41" s="250"/>
    </row>
    <row r="42" spans="1:3" ht="26.4">
      <c r="A42" s="248" t="s">
        <v>726</v>
      </c>
      <c r="B42" s="251" t="s">
        <v>723</v>
      </c>
      <c r="C42" s="250"/>
    </row>
    <row r="43" spans="1:3" ht="26.4">
      <c r="A43" s="248" t="s">
        <v>727</v>
      </c>
      <c r="B43" s="251" t="s">
        <v>723</v>
      </c>
      <c r="C43" s="250"/>
    </row>
    <row r="44" spans="1:3" ht="26.4">
      <c r="A44" s="248" t="s">
        <v>728</v>
      </c>
      <c r="B44" s="251" t="s">
        <v>723</v>
      </c>
      <c r="C44" s="250"/>
    </row>
    <row r="45" spans="1:3">
      <c r="A45" s="248" t="s">
        <v>729</v>
      </c>
      <c r="B45" s="251"/>
      <c r="C45" s="250"/>
    </row>
    <row r="46" spans="1:3">
      <c r="A46" s="248" t="s">
        <v>730</v>
      </c>
      <c r="B46" s="251" t="s">
        <v>731</v>
      </c>
      <c r="C46" s="250"/>
    </row>
    <row r="47" spans="1:3">
      <c r="A47" s="248"/>
      <c r="B47" s="251"/>
      <c r="C47" s="250"/>
    </row>
    <row r="48" spans="1:3" ht="15.6">
      <c r="A48" s="430" t="s">
        <v>30</v>
      </c>
      <c r="B48" s="278"/>
      <c r="C48" s="279"/>
    </row>
    <row r="49" spans="1:3">
      <c r="A49" s="248" t="s">
        <v>732</v>
      </c>
      <c r="B49" s="251" t="s">
        <v>733</v>
      </c>
      <c r="C49" s="250"/>
    </row>
    <row r="50" spans="1:3">
      <c r="A50" s="248" t="s">
        <v>734</v>
      </c>
      <c r="B50" s="251"/>
      <c r="C50" s="250"/>
    </row>
    <row r="51" spans="1:3">
      <c r="A51" s="248" t="s">
        <v>735</v>
      </c>
      <c r="B51" s="251" t="s">
        <v>733</v>
      </c>
      <c r="C51" s="250"/>
    </row>
    <row r="52" spans="1:3">
      <c r="A52" s="248" t="s">
        <v>736</v>
      </c>
      <c r="B52" s="251" t="s">
        <v>737</v>
      </c>
      <c r="C52" s="250"/>
    </row>
    <row r="53" spans="1:3">
      <c r="A53" s="248" t="s">
        <v>738</v>
      </c>
      <c r="B53" s="251"/>
      <c r="C53" s="250"/>
    </row>
    <row r="54" spans="1:3">
      <c r="A54" s="248" t="s">
        <v>739</v>
      </c>
      <c r="B54" s="251" t="s">
        <v>740</v>
      </c>
      <c r="C54" s="250"/>
    </row>
    <row r="55" spans="1:3">
      <c r="A55" s="248" t="s">
        <v>741</v>
      </c>
      <c r="B55" s="251"/>
      <c r="C55" s="250"/>
    </row>
    <row r="56" spans="1:3">
      <c r="A56" s="248" t="s">
        <v>742</v>
      </c>
      <c r="B56" s="251" t="s">
        <v>743</v>
      </c>
      <c r="C56" s="250"/>
    </row>
    <row r="57" spans="1:3">
      <c r="A57" s="248" t="s">
        <v>744</v>
      </c>
      <c r="B57" s="251" t="s">
        <v>745</v>
      </c>
      <c r="C57" s="250"/>
    </row>
    <row r="58" spans="1:3">
      <c r="A58" s="248" t="s">
        <v>746</v>
      </c>
      <c r="B58" s="251" t="s">
        <v>747</v>
      </c>
      <c r="C58" s="250"/>
    </row>
    <row r="59" spans="1:3" ht="15" customHeight="1">
      <c r="A59" s="249"/>
      <c r="B59" s="176"/>
      <c r="C59" s="249"/>
    </row>
    <row r="60" spans="1:3" ht="15.6">
      <c r="A60" s="430" t="s">
        <v>31</v>
      </c>
      <c r="B60" s="278"/>
      <c r="C60" s="279"/>
    </row>
    <row r="61" spans="1:3" ht="26.4">
      <c r="A61" s="245" t="s">
        <v>748</v>
      </c>
      <c r="B61" s="246" t="s">
        <v>749</v>
      </c>
      <c r="C61" s="246"/>
    </row>
    <row r="62" spans="1:3">
      <c r="A62" s="245" t="s">
        <v>750</v>
      </c>
      <c r="B62" s="244" t="s">
        <v>751</v>
      </c>
      <c r="C62" s="246"/>
    </row>
    <row r="63" spans="1:3" ht="20.85" customHeight="1">
      <c r="A63" s="280"/>
      <c r="B63" s="451"/>
      <c r="C63" s="281"/>
    </row>
    <row r="64" spans="1:3" ht="15.6">
      <c r="A64" s="430" t="s">
        <v>32</v>
      </c>
      <c r="B64" s="278"/>
      <c r="C64" s="279"/>
    </row>
    <row r="65" spans="1:3" ht="26.4">
      <c r="A65" s="245" t="s">
        <v>752</v>
      </c>
      <c r="B65" s="246"/>
      <c r="C65" s="246"/>
    </row>
    <row r="66" spans="1:3">
      <c r="A66" s="245" t="s">
        <v>753</v>
      </c>
      <c r="B66" s="246"/>
      <c r="C66" s="246"/>
    </row>
    <row r="67" spans="1:3">
      <c r="A67" s="252" t="s">
        <v>754</v>
      </c>
      <c r="B67" s="246" t="s">
        <v>755</v>
      </c>
      <c r="C67" s="246"/>
    </row>
    <row r="68" spans="1:3">
      <c r="A68" s="252" t="s">
        <v>756</v>
      </c>
      <c r="B68" s="246"/>
      <c r="C68" s="246" t="s">
        <v>757</v>
      </c>
    </row>
    <row r="69" spans="1:3">
      <c r="A69" s="245" t="s">
        <v>758</v>
      </c>
      <c r="B69" s="246"/>
      <c r="C69" s="246"/>
    </row>
    <row r="70" spans="1:3">
      <c r="A70" s="123"/>
      <c r="B70" s="123"/>
      <c r="C70" s="124"/>
    </row>
    <row r="71" spans="1:3" ht="14.4">
      <c r="A71" s="855"/>
      <c r="B71" s="123"/>
      <c r="C71" s="124"/>
    </row>
    <row r="72" spans="1:3">
      <c r="A72" s="123"/>
      <c r="B72" s="123"/>
      <c r="C72" s="124"/>
    </row>
    <row r="73" spans="1:3">
      <c r="A73" s="123"/>
      <c r="B73" s="123"/>
      <c r="C73" s="124"/>
    </row>
    <row r="74" spans="1:3">
      <c r="A74" s="123"/>
      <c r="B74" s="123"/>
      <c r="C74" s="124"/>
    </row>
    <row r="75" spans="1:3">
      <c r="A75" s="123"/>
      <c r="B75" s="123"/>
      <c r="C75" s="124"/>
    </row>
    <row r="76" spans="1:3">
      <c r="A76" s="123"/>
      <c r="B76" s="123"/>
      <c r="C76" s="124"/>
    </row>
    <row r="77" spans="1:3">
      <c r="A77" s="123"/>
      <c r="B77" s="123"/>
      <c r="C77" s="124"/>
    </row>
    <row r="78" spans="1:3">
      <c r="A78" s="123"/>
      <c r="B78" s="123"/>
      <c r="C78" s="124"/>
    </row>
    <row r="79" spans="1:3">
      <c r="A79" s="123"/>
      <c r="B79" s="123"/>
      <c r="C79" s="124"/>
    </row>
    <row r="80" spans="1:3">
      <c r="A80" s="123"/>
      <c r="B80" s="123"/>
      <c r="C80" s="124"/>
    </row>
    <row r="81" spans="1:3">
      <c r="A81" s="123"/>
      <c r="B81" s="123"/>
      <c r="C81" s="124"/>
    </row>
    <row r="82" spans="1:3">
      <c r="A82" s="123"/>
      <c r="B82" s="123"/>
      <c r="C82" s="124"/>
    </row>
    <row r="83" spans="1:3">
      <c r="A83" s="123"/>
      <c r="B83" s="123"/>
      <c r="C83" s="124"/>
    </row>
    <row r="84" spans="1:3">
      <c r="A84" s="121"/>
      <c r="B84" s="121"/>
      <c r="C84" s="125"/>
    </row>
    <row r="85" spans="1:3">
      <c r="A85" s="121"/>
      <c r="B85" s="121"/>
      <c r="C85" s="125"/>
    </row>
    <row r="86" spans="1:3">
      <c r="A86" s="121"/>
      <c r="B86" s="121"/>
      <c r="C86" s="125"/>
    </row>
    <row r="87" spans="1:3">
      <c r="A87" s="121"/>
      <c r="B87" s="121"/>
      <c r="C87" s="125"/>
    </row>
    <row r="88" spans="1:3">
      <c r="A88" s="121"/>
      <c r="B88" s="121"/>
      <c r="C88" s="125"/>
    </row>
    <row r="89" spans="1:3">
      <c r="A89" s="121"/>
      <c r="B89" s="121"/>
      <c r="C89" s="125"/>
    </row>
    <row r="90" spans="1:3">
      <c r="A90" s="121"/>
      <c r="B90" s="121"/>
      <c r="C90" s="125"/>
    </row>
    <row r="91" spans="1:3">
      <c r="A91" s="121"/>
      <c r="B91" s="121"/>
      <c r="C91" s="125"/>
    </row>
    <row r="92" spans="1:3">
      <c r="A92" s="121"/>
      <c r="B92" s="121"/>
      <c r="C92" s="125"/>
    </row>
    <row r="93" spans="1:3">
      <c r="A93" s="121"/>
      <c r="B93" s="121"/>
      <c r="C93" s="125"/>
    </row>
    <row r="94" spans="1:3">
      <c r="A94" s="121"/>
      <c r="B94" s="121"/>
      <c r="C94" s="125"/>
    </row>
    <row r="95" spans="1:3">
      <c r="A95" s="121"/>
      <c r="B95" s="121"/>
      <c r="C95" s="125"/>
    </row>
    <row r="96" spans="1:3">
      <c r="A96" s="121"/>
      <c r="B96" s="121"/>
      <c r="C96" s="125"/>
    </row>
    <row r="97" spans="1:3">
      <c r="A97" s="121"/>
      <c r="B97" s="121"/>
      <c r="C97" s="125"/>
    </row>
    <row r="98" spans="1:3">
      <c r="A98" s="121"/>
      <c r="B98" s="121"/>
      <c r="C98" s="125"/>
    </row>
    <row r="99" spans="1:3">
      <c r="A99" s="121"/>
      <c r="B99" s="121"/>
      <c r="C99" s="125"/>
    </row>
    <row r="100" spans="1:3">
      <c r="A100" s="121"/>
      <c r="B100" s="121"/>
      <c r="C100" s="125"/>
    </row>
    <row r="101" spans="1:3">
      <c r="A101" s="121"/>
      <c r="B101" s="121"/>
      <c r="C101" s="125"/>
    </row>
    <row r="102" spans="1:3">
      <c r="A102" s="121"/>
      <c r="B102" s="121"/>
      <c r="C102" s="125"/>
    </row>
    <row r="103" spans="1:3">
      <c r="A103" s="121"/>
      <c r="B103" s="121"/>
      <c r="C103" s="125"/>
    </row>
    <row r="104" spans="1:3">
      <c r="A104" s="121"/>
      <c r="B104" s="121"/>
      <c r="C104" s="125"/>
    </row>
    <row r="105" spans="1:3">
      <c r="A105" s="121"/>
      <c r="B105" s="121"/>
      <c r="C105" s="125"/>
    </row>
    <row r="106" spans="1:3">
      <c r="A106" s="121"/>
      <c r="B106" s="121"/>
      <c r="C106" s="125"/>
    </row>
    <row r="107" spans="1:3">
      <c r="A107" s="121"/>
      <c r="B107" s="121"/>
      <c r="C107" s="125"/>
    </row>
    <row r="108" spans="1:3">
      <c r="A108" s="121"/>
      <c r="B108" s="121"/>
      <c r="C108" s="125"/>
    </row>
    <row r="109" spans="1:3">
      <c r="A109" s="121"/>
      <c r="B109" s="121"/>
      <c r="C109" s="125"/>
    </row>
    <row r="110" spans="1:3">
      <c r="A110" s="121"/>
      <c r="B110" s="121"/>
      <c r="C110" s="125"/>
    </row>
    <row r="111" spans="1:3">
      <c r="A111" s="121"/>
      <c r="B111" s="121"/>
      <c r="C111" s="125"/>
    </row>
    <row r="112" spans="1:3">
      <c r="A112" s="121"/>
      <c r="B112" s="121"/>
      <c r="C112" s="125"/>
    </row>
    <row r="113" spans="1:3">
      <c r="A113" s="121"/>
      <c r="B113" s="121"/>
      <c r="C113" s="125"/>
    </row>
    <row r="114" spans="1:3">
      <c r="A114" s="121"/>
      <c r="B114" s="121"/>
      <c r="C114" s="125"/>
    </row>
    <row r="115" spans="1:3">
      <c r="A115" s="121"/>
      <c r="B115" s="121"/>
      <c r="C115" s="125"/>
    </row>
    <row r="116" spans="1:3">
      <c r="A116" s="121"/>
      <c r="B116" s="121"/>
      <c r="C116" s="125"/>
    </row>
    <row r="117" spans="1:3">
      <c r="A117" s="121"/>
      <c r="B117" s="121"/>
      <c r="C117" s="125"/>
    </row>
    <row r="118" spans="1:3">
      <c r="A118" s="121"/>
      <c r="B118" s="121"/>
      <c r="C118" s="125"/>
    </row>
    <row r="119" spans="1:3">
      <c r="A119" s="121"/>
      <c r="B119" s="121"/>
      <c r="C119" s="125"/>
    </row>
    <row r="120" spans="1:3">
      <c r="A120" s="121"/>
      <c r="B120" s="121"/>
      <c r="C120" s="125"/>
    </row>
    <row r="121" spans="1:3">
      <c r="A121" s="121"/>
      <c r="B121" s="121"/>
      <c r="C121" s="125"/>
    </row>
    <row r="122" spans="1:3">
      <c r="A122" s="121"/>
      <c r="B122" s="121"/>
      <c r="C122" s="125"/>
    </row>
    <row r="123" spans="1:3">
      <c r="A123" s="121"/>
      <c r="B123" s="121"/>
      <c r="C123" s="125"/>
    </row>
    <row r="124" spans="1:3">
      <c r="A124" s="121"/>
      <c r="B124" s="121"/>
      <c r="C124" s="125"/>
    </row>
    <row r="125" spans="1:3">
      <c r="A125" s="121"/>
      <c r="B125" s="121"/>
      <c r="C125" s="125"/>
    </row>
    <row r="126" spans="1:3">
      <c r="A126" s="121"/>
      <c r="B126" s="121"/>
      <c r="C126" s="125"/>
    </row>
    <row r="127" spans="1:3">
      <c r="A127" s="121"/>
      <c r="B127" s="121"/>
      <c r="C127" s="125"/>
    </row>
    <row r="128" spans="1:3">
      <c r="A128" s="121"/>
      <c r="B128" s="121"/>
      <c r="C128" s="125"/>
    </row>
    <row r="129" spans="1:3">
      <c r="A129" s="121"/>
      <c r="B129" s="121"/>
      <c r="C129" s="125"/>
    </row>
    <row r="130" spans="1:3">
      <c r="A130" s="121"/>
      <c r="B130" s="121"/>
      <c r="C130" s="125"/>
    </row>
    <row r="131" spans="1:3">
      <c r="A131" s="121"/>
      <c r="B131" s="121"/>
      <c r="C131" s="125"/>
    </row>
    <row r="132" spans="1:3">
      <c r="A132" s="121"/>
      <c r="B132" s="121"/>
      <c r="C132" s="125"/>
    </row>
    <row r="133" spans="1:3">
      <c r="A133" s="121"/>
      <c r="B133" s="121"/>
      <c r="C133" s="125"/>
    </row>
    <row r="134" spans="1:3">
      <c r="A134" s="121"/>
      <c r="B134" s="121"/>
      <c r="C134" s="125"/>
    </row>
    <row r="135" spans="1:3">
      <c r="A135" s="121"/>
      <c r="B135" s="121"/>
      <c r="C135" s="125"/>
    </row>
    <row r="136" spans="1:3">
      <c r="A136" s="121"/>
      <c r="B136" s="121"/>
      <c r="C136" s="125"/>
    </row>
    <row r="137" spans="1:3">
      <c r="A137" s="121"/>
      <c r="B137" s="121"/>
      <c r="C137" s="125"/>
    </row>
    <row r="138" spans="1:3">
      <c r="A138" s="121"/>
      <c r="B138" s="121"/>
      <c r="C138" s="125"/>
    </row>
    <row r="139" spans="1:3">
      <c r="A139" s="121"/>
      <c r="B139" s="121"/>
      <c r="C139" s="125"/>
    </row>
    <row r="140" spans="1:3">
      <c r="A140" s="121"/>
      <c r="B140" s="121"/>
      <c r="C140" s="125"/>
    </row>
    <row r="141" spans="1:3">
      <c r="A141" s="121"/>
      <c r="B141" s="121"/>
      <c r="C141" s="125"/>
    </row>
    <row r="142" spans="1:3">
      <c r="A142" s="121"/>
      <c r="B142" s="121"/>
      <c r="C142" s="125"/>
    </row>
    <row r="143" spans="1:3">
      <c r="A143" s="121"/>
      <c r="B143" s="121"/>
      <c r="C143" s="125"/>
    </row>
    <row r="144" spans="1:3">
      <c r="A144" s="121"/>
      <c r="B144" s="121"/>
      <c r="C144" s="125"/>
    </row>
    <row r="145" spans="1:3">
      <c r="A145" s="121"/>
      <c r="B145" s="121"/>
      <c r="C145" s="125"/>
    </row>
    <row r="146" spans="1:3">
      <c r="A146" s="121"/>
      <c r="B146" s="121"/>
      <c r="C146" s="125"/>
    </row>
    <row r="147" spans="1:3">
      <c r="A147" s="121"/>
      <c r="B147" s="121"/>
      <c r="C147" s="125"/>
    </row>
    <row r="148" spans="1:3">
      <c r="A148" s="121"/>
      <c r="B148" s="121"/>
      <c r="C148" s="125"/>
    </row>
    <row r="149" spans="1:3">
      <c r="A149" s="121"/>
      <c r="B149" s="121"/>
      <c r="C149" s="125"/>
    </row>
    <row r="150" spans="1:3">
      <c r="A150" s="121"/>
      <c r="B150" s="121"/>
      <c r="C150" s="125"/>
    </row>
    <row r="151" spans="1:3">
      <c r="A151" s="121"/>
      <c r="B151" s="121"/>
      <c r="C151" s="125"/>
    </row>
    <row r="152" spans="1:3">
      <c r="A152" s="121"/>
      <c r="B152" s="121"/>
      <c r="C152" s="125"/>
    </row>
    <row r="153" spans="1:3">
      <c r="A153" s="121"/>
      <c r="B153" s="121"/>
      <c r="C153" s="125"/>
    </row>
    <row r="154" spans="1:3">
      <c r="A154" s="121"/>
      <c r="B154" s="121"/>
      <c r="C154" s="125"/>
    </row>
    <row r="155" spans="1:3">
      <c r="A155" s="121"/>
      <c r="B155" s="121"/>
      <c r="C155" s="125"/>
    </row>
    <row r="156" spans="1:3">
      <c r="A156" s="121"/>
      <c r="B156" s="121"/>
      <c r="C156" s="125"/>
    </row>
    <row r="157" spans="1:3">
      <c r="A157" s="121"/>
      <c r="B157" s="121"/>
      <c r="C157" s="125"/>
    </row>
    <row r="158" spans="1:3">
      <c r="A158" s="121"/>
      <c r="B158" s="121"/>
      <c r="C158" s="125"/>
    </row>
    <row r="159" spans="1:3">
      <c r="A159" s="121"/>
      <c r="B159" s="121"/>
      <c r="C159" s="125"/>
    </row>
    <row r="160" spans="1:3">
      <c r="A160" s="121"/>
      <c r="B160" s="121"/>
      <c r="C160" s="125"/>
    </row>
    <row r="161" spans="1:3">
      <c r="A161" s="121"/>
      <c r="B161" s="121"/>
      <c r="C161" s="125"/>
    </row>
    <row r="162" spans="1:3">
      <c r="A162" s="121"/>
      <c r="B162" s="121"/>
      <c r="C162" s="125"/>
    </row>
    <row r="163" spans="1:3">
      <c r="A163" s="121"/>
      <c r="B163" s="121"/>
      <c r="C163" s="125"/>
    </row>
    <row r="164" spans="1:3">
      <c r="A164" s="121"/>
      <c r="B164" s="121"/>
      <c r="C164" s="125"/>
    </row>
    <row r="165" spans="1:3">
      <c r="A165" s="121"/>
      <c r="B165" s="121"/>
      <c r="C165" s="125"/>
    </row>
  </sheetData>
  <sheetProtection algorithmName="SHA-512" hashValue="UAVixAjMYxHH3UarJi5kpHFIvr51wBKv/buUCZtw5EVIFKJYkPi5S8iNH7PW9C8oHhaWbulSgYwLa+nNsrVt2Q==" saltValue="dLZt0bdCLN+ETX+yOWuWfw==" spinCount="100000" sheet="1" objects="1" scenarios="1"/>
  <mergeCells count="1">
    <mergeCell ref="A6:C6"/>
  </mergeCells>
  <phoneticPr fontId="84" type="noConversion"/>
  <hyperlinks>
    <hyperlink ref="A9" location="'Health &amp; Safety'!A1" display="Health and Safety" xr:uid="{0E3AE3A6-3C2F-415D-B1E9-4A1E78B37A56}"/>
    <hyperlink ref="A38" location="'Workforce Demographic'!A1" display="Workforce Demographic" xr:uid="{58E5915A-0464-4F73-A826-781314EC0FD0}"/>
    <hyperlink ref="A60" location="Communities!A1" display="Communities" xr:uid="{6EFC2786-7AE9-4F1C-8A3B-3B6F1DA03573}"/>
    <hyperlink ref="A64" location="'Indigenous Peoples'!A1" display="Indigenous Peoples" xr:uid="{B78DFEB6-536F-4698-A1C9-5227CEED112D}"/>
    <hyperlink ref="A48" location="'Talent Management'!A1" display="Talent Management" xr:uid="{422B4D07-F623-4216-B2FE-D94AE9E6F853}"/>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091D6-8EB8-4B89-AB2F-E7AE1A39EA15}">
  <sheetPr codeName="Sheet9">
    <tabColor rgb="FF93E3FF"/>
  </sheetPr>
  <dimension ref="A1:L310"/>
  <sheetViews>
    <sheetView showGridLines="0" zoomScaleNormal="100" workbookViewId="0"/>
  </sheetViews>
  <sheetFormatPr defaultColWidth="8.5546875" defaultRowHeight="14.4"/>
  <cols>
    <col min="1" max="1" width="32.44140625" style="16" customWidth="1"/>
    <col min="2" max="12" width="14" style="16" customWidth="1"/>
    <col min="13" max="13" width="14.44140625" style="16" customWidth="1"/>
    <col min="14" max="16384" width="8.5546875" style="16"/>
  </cols>
  <sheetData>
    <row r="1" spans="1:9">
      <c r="A1" s="16" t="s">
        <v>759</v>
      </c>
    </row>
    <row r="7" spans="1:9" ht="21">
      <c r="A7" s="524" t="s">
        <v>0</v>
      </c>
      <c r="B7" s="524"/>
      <c r="C7" s="524"/>
      <c r="D7" s="524"/>
    </row>
    <row r="8" spans="1:9" ht="15" thickBot="1">
      <c r="A8" s="139"/>
      <c r="B8" s="139"/>
      <c r="C8" s="139"/>
      <c r="D8" s="139"/>
      <c r="E8" s="139"/>
      <c r="F8" s="139"/>
      <c r="G8" s="139"/>
      <c r="H8" s="139"/>
    </row>
    <row r="9" spans="1:9" ht="18.600000000000001" thickTop="1" thickBot="1">
      <c r="A9" s="933" t="s">
        <v>28</v>
      </c>
      <c r="B9" s="933"/>
      <c r="C9" s="933"/>
      <c r="D9" s="933"/>
      <c r="E9" s="933"/>
      <c r="F9" s="933"/>
      <c r="G9" s="933"/>
      <c r="H9" s="933"/>
      <c r="I9" s="17"/>
    </row>
    <row r="10" spans="1:9" ht="18.600000000000001" thickTop="1">
      <c r="A10" s="49"/>
      <c r="B10" s="51"/>
      <c r="C10" s="52"/>
      <c r="D10" s="52"/>
      <c r="E10" s="52"/>
      <c r="F10" s="52"/>
      <c r="G10" s="52"/>
      <c r="H10" s="17"/>
    </row>
    <row r="11" spans="1:9" ht="16.2">
      <c r="A11" s="1004" t="s">
        <v>760</v>
      </c>
      <c r="B11" s="1004"/>
      <c r="C11" s="1004"/>
      <c r="D11" s="1004"/>
      <c r="E11" s="1004"/>
      <c r="F11" s="1004"/>
      <c r="G11" s="1004"/>
      <c r="H11" s="1004"/>
    </row>
    <row r="12" spans="1:9">
      <c r="A12" s="295"/>
      <c r="B12" s="295">
        <v>2023</v>
      </c>
      <c r="C12" s="295">
        <v>2022</v>
      </c>
      <c r="D12" s="295">
        <v>2021</v>
      </c>
      <c r="E12" s="295">
        <v>2020</v>
      </c>
      <c r="F12" s="295">
        <v>2019</v>
      </c>
      <c r="G12" s="152">
        <v>2018</v>
      </c>
      <c r="H12" s="152">
        <v>2017</v>
      </c>
    </row>
    <row r="13" spans="1:9">
      <c r="A13" s="206" t="s">
        <v>761</v>
      </c>
      <c r="B13" s="186">
        <v>0.68</v>
      </c>
      <c r="C13" s="186">
        <v>0.53</v>
      </c>
      <c r="D13" s="186">
        <v>0.64</v>
      </c>
      <c r="E13" s="155">
        <v>0.73</v>
      </c>
      <c r="F13" s="155">
        <v>0.82</v>
      </c>
      <c r="G13" s="155">
        <v>1.01</v>
      </c>
      <c r="H13" s="155">
        <v>1.01</v>
      </c>
    </row>
    <row r="14" spans="1:9" ht="15.6">
      <c r="A14" s="206" t="s">
        <v>762</v>
      </c>
      <c r="B14" s="186">
        <v>110.25</v>
      </c>
      <c r="C14" s="186">
        <v>108</v>
      </c>
      <c r="D14" s="186" t="s">
        <v>763</v>
      </c>
      <c r="E14" s="155">
        <v>85</v>
      </c>
      <c r="F14" s="155">
        <v>90</v>
      </c>
      <c r="G14" s="155">
        <v>73</v>
      </c>
      <c r="H14" s="155">
        <v>89</v>
      </c>
    </row>
    <row r="15" spans="1:9">
      <c r="A15" s="206" t="s">
        <v>764</v>
      </c>
      <c r="B15" s="186">
        <v>0.27</v>
      </c>
      <c r="C15" s="186">
        <v>0.22</v>
      </c>
      <c r="D15" s="186">
        <v>0.27</v>
      </c>
      <c r="E15" s="155">
        <v>0.28999999999999998</v>
      </c>
      <c r="F15" s="155">
        <v>0.34</v>
      </c>
      <c r="G15" s="155">
        <v>0.36</v>
      </c>
      <c r="H15" s="155">
        <v>0.45</v>
      </c>
    </row>
    <row r="16" spans="1:9">
      <c r="A16" s="206" t="s">
        <v>765</v>
      </c>
      <c r="B16" s="199">
        <v>0.1</v>
      </c>
      <c r="C16" s="199">
        <v>0.1</v>
      </c>
      <c r="D16" s="186">
        <v>0.11</v>
      </c>
      <c r="E16" s="155">
        <v>0.14000000000000001</v>
      </c>
      <c r="F16" s="155">
        <v>0.2</v>
      </c>
      <c r="G16" s="155">
        <v>0.26</v>
      </c>
      <c r="H16" s="155">
        <v>0.17</v>
      </c>
    </row>
    <row r="17" spans="1:9" ht="15.6">
      <c r="A17" s="206" t="s">
        <v>766</v>
      </c>
      <c r="B17" s="186">
        <v>0.37</v>
      </c>
      <c r="C17" s="186">
        <v>0.32</v>
      </c>
      <c r="D17" s="186" t="s">
        <v>767</v>
      </c>
      <c r="E17" s="155">
        <v>0.43</v>
      </c>
      <c r="F17" s="155">
        <v>0.54</v>
      </c>
      <c r="G17" s="155">
        <v>0.62</v>
      </c>
      <c r="H17" s="155">
        <v>0.62</v>
      </c>
    </row>
    <row r="18" spans="1:9" ht="15.6">
      <c r="A18" s="206" t="s">
        <v>768</v>
      </c>
      <c r="B18" s="199">
        <v>37.520000000000003</v>
      </c>
      <c r="C18" s="199">
        <v>16.739999999999998</v>
      </c>
      <c r="D18" s="199" t="s">
        <v>769</v>
      </c>
      <c r="E18" s="155">
        <v>27.52</v>
      </c>
      <c r="F18" s="155">
        <v>41</v>
      </c>
      <c r="G18" s="155">
        <v>73.349999999999994</v>
      </c>
      <c r="H18" s="155">
        <v>24.4</v>
      </c>
    </row>
    <row r="19" spans="1:9" ht="15.6">
      <c r="A19" s="206" t="s">
        <v>770</v>
      </c>
      <c r="B19" s="593">
        <v>1</v>
      </c>
      <c r="C19" s="186">
        <v>0</v>
      </c>
      <c r="D19" s="186" t="s">
        <v>771</v>
      </c>
      <c r="E19" s="155" t="s">
        <v>772</v>
      </c>
      <c r="F19" s="155" t="s">
        <v>773</v>
      </c>
      <c r="G19" s="155">
        <v>2</v>
      </c>
      <c r="H19" s="155">
        <v>0</v>
      </c>
    </row>
    <row r="20" spans="1:9">
      <c r="A20" s="206" t="s">
        <v>774</v>
      </c>
      <c r="B20" s="199" t="s">
        <v>775</v>
      </c>
      <c r="C20" s="199">
        <v>0</v>
      </c>
      <c r="D20" s="186">
        <v>3.0000000000000001E-3</v>
      </c>
      <c r="E20" s="155">
        <v>1E-3</v>
      </c>
      <c r="F20" s="155">
        <v>4.0000000000000001E-3</v>
      </c>
      <c r="G20" s="155">
        <v>0.01</v>
      </c>
      <c r="H20" s="285">
        <v>0</v>
      </c>
    </row>
    <row r="21" spans="1:9" ht="57" customHeight="1">
      <c r="A21" s="1065" t="s">
        <v>776</v>
      </c>
      <c r="B21" s="1065"/>
      <c r="C21" s="1065"/>
      <c r="D21" s="1065"/>
      <c r="E21" s="1065"/>
      <c r="F21" s="1065"/>
      <c r="G21" s="1065"/>
      <c r="H21" s="1065"/>
    </row>
    <row r="22" spans="1:9" ht="14.85" customHeight="1">
      <c r="A22" s="1065" t="s">
        <v>777</v>
      </c>
      <c r="B22" s="1065"/>
      <c r="C22" s="1065"/>
      <c r="D22" s="1065"/>
      <c r="E22" s="1065"/>
      <c r="F22" s="1065"/>
      <c r="G22" s="1065"/>
      <c r="H22" s="1065"/>
    </row>
    <row r="23" spans="1:9">
      <c r="A23" s="1065" t="s">
        <v>778</v>
      </c>
      <c r="B23" s="1065"/>
      <c r="C23" s="1065"/>
      <c r="D23" s="1065"/>
      <c r="E23" s="1065"/>
      <c r="F23" s="1065"/>
      <c r="G23" s="1065"/>
      <c r="H23" s="1065"/>
      <c r="I23" s="63"/>
    </row>
    <row r="24" spans="1:9" ht="20.85" customHeight="1">
      <c r="A24" s="1065" t="s">
        <v>779</v>
      </c>
      <c r="B24" s="1065"/>
      <c r="C24" s="1065"/>
      <c r="D24" s="1065"/>
      <c r="E24" s="1065"/>
      <c r="F24" s="1065"/>
      <c r="G24" s="1065"/>
      <c r="H24" s="1065"/>
      <c r="I24" s="63"/>
    </row>
    <row r="25" spans="1:9" ht="14.85" customHeight="1">
      <c r="A25" s="1065" t="s">
        <v>780</v>
      </c>
      <c r="B25" s="1065"/>
      <c r="C25" s="1065"/>
      <c r="D25" s="1065"/>
      <c r="E25" s="1065"/>
      <c r="F25" s="1065"/>
      <c r="G25" s="1065"/>
      <c r="H25" s="1065"/>
      <c r="I25" s="63"/>
    </row>
    <row r="26" spans="1:9" ht="43.5" customHeight="1">
      <c r="A26" s="1065" t="s">
        <v>781</v>
      </c>
      <c r="B26" s="1065"/>
      <c r="C26" s="1065"/>
      <c r="D26" s="1065"/>
      <c r="E26" s="1065"/>
      <c r="F26" s="1065"/>
      <c r="G26" s="1065"/>
      <c r="H26" s="1065"/>
      <c r="I26" s="63"/>
    </row>
    <row r="27" spans="1:9" ht="20.85" customHeight="1">
      <c r="A27" s="1065" t="s">
        <v>782</v>
      </c>
      <c r="B27" s="1065"/>
      <c r="C27" s="1065"/>
      <c r="D27" s="1065"/>
      <c r="E27" s="1065"/>
      <c r="F27" s="1065"/>
      <c r="G27" s="1065"/>
      <c r="H27" s="1065"/>
      <c r="I27" s="63"/>
    </row>
    <row r="28" spans="1:9" ht="26.85" customHeight="1">
      <c r="A28" s="942" t="s">
        <v>783</v>
      </c>
      <c r="B28" s="942"/>
      <c r="C28" s="942"/>
      <c r="D28" s="942"/>
      <c r="E28" s="942"/>
      <c r="F28" s="942"/>
      <c r="G28" s="942"/>
      <c r="H28" s="942"/>
      <c r="I28" s="63"/>
    </row>
    <row r="29" spans="1:9">
      <c r="A29" s="1065" t="s">
        <v>784</v>
      </c>
      <c r="B29" s="1065"/>
      <c r="C29" s="1065"/>
      <c r="D29" s="1065"/>
      <c r="E29" s="1065"/>
      <c r="F29" s="1065"/>
      <c r="G29" s="1065"/>
      <c r="H29" s="1065"/>
      <c r="I29" s="63"/>
    </row>
    <row r="30" spans="1:9" ht="22.35" customHeight="1">
      <c r="A30" s="1065" t="s">
        <v>785</v>
      </c>
      <c r="B30" s="1065"/>
      <c r="C30" s="1065"/>
      <c r="D30" s="1065"/>
      <c r="E30" s="1065"/>
      <c r="F30" s="1065"/>
      <c r="G30" s="1065"/>
      <c r="H30" s="1065"/>
      <c r="I30" s="63"/>
    </row>
    <row r="31" spans="1:9" ht="17.100000000000001" customHeight="1">
      <c r="A31" s="1065" t="s">
        <v>786</v>
      </c>
      <c r="B31" s="1065"/>
      <c r="C31" s="1065"/>
      <c r="D31" s="1065"/>
      <c r="E31" s="1065"/>
      <c r="F31" s="1065"/>
      <c r="G31" s="1065"/>
      <c r="H31" s="1065"/>
      <c r="I31" s="63"/>
    </row>
    <row r="32" spans="1:9" ht="15" customHeight="1">
      <c r="A32" s="20"/>
      <c r="B32" s="20"/>
      <c r="C32" s="20"/>
      <c r="D32" s="20"/>
      <c r="E32" s="20"/>
      <c r="F32" s="20"/>
      <c r="G32" s="20"/>
      <c r="H32" s="20"/>
      <c r="I32" s="20"/>
    </row>
    <row r="33" spans="1:9" ht="16.2">
      <c r="A33" s="1004" t="s">
        <v>787</v>
      </c>
      <c r="B33" s="1004"/>
      <c r="C33" s="1004"/>
      <c r="D33" s="1004"/>
      <c r="E33" s="1004"/>
      <c r="F33" s="1004"/>
      <c r="G33" s="1004"/>
      <c r="H33" s="1004"/>
    </row>
    <row r="34" spans="1:9">
      <c r="A34" s="295"/>
      <c r="B34" s="295">
        <v>2023</v>
      </c>
      <c r="C34" s="295">
        <v>2022</v>
      </c>
      <c r="D34" s="295">
        <v>2021</v>
      </c>
      <c r="E34" s="295">
        <v>2020</v>
      </c>
      <c r="F34" s="295">
        <v>2019</v>
      </c>
      <c r="G34" s="152">
        <v>2018</v>
      </c>
      <c r="H34" s="152">
        <v>2017</v>
      </c>
      <c r="I34" s="18"/>
    </row>
    <row r="35" spans="1:9">
      <c r="A35" s="206" t="s">
        <v>761</v>
      </c>
      <c r="B35" s="155">
        <v>0.73</v>
      </c>
      <c r="C35" s="206">
        <v>0.55000000000000004</v>
      </c>
      <c r="D35" s="186">
        <v>0.66</v>
      </c>
      <c r="E35" s="155">
        <v>0.73</v>
      </c>
      <c r="F35" s="155">
        <v>0.88</v>
      </c>
      <c r="G35" s="155">
        <v>1.1599999999999999</v>
      </c>
      <c r="H35" s="155">
        <v>1.25</v>
      </c>
      <c r="I35" s="19"/>
    </row>
    <row r="36" spans="1:9">
      <c r="A36" s="206" t="s">
        <v>762</v>
      </c>
      <c r="B36" s="155">
        <v>105</v>
      </c>
      <c r="C36" s="206">
        <v>104</v>
      </c>
      <c r="D36" s="186">
        <v>107</v>
      </c>
      <c r="E36" s="155">
        <v>81</v>
      </c>
      <c r="F36" s="155">
        <v>86</v>
      </c>
      <c r="G36" s="155">
        <v>69</v>
      </c>
      <c r="H36" s="155">
        <v>85</v>
      </c>
      <c r="I36" s="19"/>
    </row>
    <row r="37" spans="1:9">
      <c r="A37" s="206" t="s">
        <v>764</v>
      </c>
      <c r="B37" s="155">
        <v>0.28999999999999998</v>
      </c>
      <c r="C37" s="206">
        <v>0.24</v>
      </c>
      <c r="D37" s="186">
        <v>0.28999999999999998</v>
      </c>
      <c r="E37" s="155">
        <v>0.31</v>
      </c>
      <c r="F37" s="155">
        <v>0.37</v>
      </c>
      <c r="G37" s="155">
        <v>0.44</v>
      </c>
      <c r="H37" s="155">
        <v>0.62</v>
      </c>
      <c r="I37" s="19"/>
    </row>
    <row r="38" spans="1:9">
      <c r="A38" s="206" t="s">
        <v>765</v>
      </c>
      <c r="B38" s="285">
        <v>0.11</v>
      </c>
      <c r="C38" s="205">
        <v>0.1</v>
      </c>
      <c r="D38" s="199">
        <v>0.1</v>
      </c>
      <c r="E38" s="155">
        <v>0.14000000000000001</v>
      </c>
      <c r="F38" s="155">
        <v>0.2</v>
      </c>
      <c r="G38" s="155">
        <v>0.27</v>
      </c>
      <c r="H38" s="155">
        <v>0.18</v>
      </c>
    </row>
    <row r="39" spans="1:9">
      <c r="A39" s="206" t="s">
        <v>766</v>
      </c>
      <c r="B39" s="285">
        <v>0.4</v>
      </c>
      <c r="C39" s="206">
        <v>0.34</v>
      </c>
      <c r="D39" s="199">
        <v>0.4</v>
      </c>
      <c r="E39" s="155">
        <v>0.45</v>
      </c>
      <c r="F39" s="155">
        <v>0.57999999999999996</v>
      </c>
      <c r="G39" s="155">
        <v>0.71</v>
      </c>
      <c r="H39" s="155">
        <v>0.8</v>
      </c>
    </row>
    <row r="40" spans="1:9" ht="15.6">
      <c r="A40" s="206" t="s">
        <v>768</v>
      </c>
      <c r="B40" s="155">
        <v>41.64</v>
      </c>
      <c r="C40" s="206">
        <v>18.52</v>
      </c>
      <c r="D40" s="186" t="s">
        <v>788</v>
      </c>
      <c r="E40" s="155">
        <v>21.64</v>
      </c>
      <c r="F40" s="155">
        <v>43.16</v>
      </c>
      <c r="G40" s="155">
        <v>94.59</v>
      </c>
      <c r="H40" s="155">
        <v>34.659999999999997</v>
      </c>
    </row>
    <row r="41" spans="1:9">
      <c r="A41" s="206" t="s">
        <v>770</v>
      </c>
      <c r="B41" s="155" t="s">
        <v>789</v>
      </c>
      <c r="C41" s="206">
        <v>0</v>
      </c>
      <c r="D41" s="186">
        <v>1</v>
      </c>
      <c r="E41" s="155">
        <v>0</v>
      </c>
      <c r="F41" s="155">
        <v>1</v>
      </c>
      <c r="G41" s="155">
        <v>2</v>
      </c>
      <c r="H41" s="155">
        <v>0</v>
      </c>
    </row>
    <row r="42" spans="1:9">
      <c r="A42" s="206" t="s">
        <v>774</v>
      </c>
      <c r="B42" s="285" t="s">
        <v>790</v>
      </c>
      <c r="C42" s="205">
        <v>0</v>
      </c>
      <c r="D42" s="186">
        <v>3.0000000000000001E-3</v>
      </c>
      <c r="E42" s="285">
        <v>0</v>
      </c>
      <c r="F42" s="155">
        <v>4.0000000000000001E-3</v>
      </c>
      <c r="G42" s="155" t="s">
        <v>791</v>
      </c>
      <c r="H42" s="155" t="s">
        <v>791</v>
      </c>
    </row>
    <row r="43" spans="1:9" ht="38.85" customHeight="1">
      <c r="A43" s="942" t="s">
        <v>792</v>
      </c>
      <c r="B43" s="942"/>
      <c r="C43" s="942"/>
      <c r="D43" s="942"/>
      <c r="E43" s="942"/>
      <c r="F43" s="942"/>
      <c r="G43" s="942"/>
      <c r="H43" s="942"/>
    </row>
    <row r="44" spans="1:9" s="5" customFormat="1" ht="11.85" customHeight="1">
      <c r="A44" s="942" t="s">
        <v>777</v>
      </c>
      <c r="B44" s="942"/>
      <c r="C44" s="942"/>
      <c r="D44" s="942"/>
      <c r="E44" s="942"/>
      <c r="F44" s="942"/>
      <c r="G44" s="942"/>
      <c r="H44" s="942"/>
    </row>
    <row r="45" spans="1:9" s="5" customFormat="1" ht="15.6" customHeight="1">
      <c r="A45" s="942" t="s">
        <v>778</v>
      </c>
      <c r="B45" s="942"/>
      <c r="C45" s="942"/>
      <c r="D45" s="942"/>
      <c r="E45" s="942"/>
      <c r="F45" s="942"/>
      <c r="G45" s="942"/>
      <c r="H45" s="942"/>
      <c r="I45" s="63"/>
    </row>
    <row r="46" spans="1:9" s="5" customFormat="1" ht="24.6" customHeight="1">
      <c r="A46" s="942" t="s">
        <v>779</v>
      </c>
      <c r="B46" s="942"/>
      <c r="C46" s="942"/>
      <c r="D46" s="942"/>
      <c r="E46" s="942"/>
      <c r="F46" s="942"/>
      <c r="G46" s="942"/>
      <c r="H46" s="942"/>
      <c r="I46" s="63"/>
    </row>
    <row r="47" spans="1:9" s="5" customFormat="1" ht="16.350000000000001" customHeight="1">
      <c r="A47" s="942" t="s">
        <v>780</v>
      </c>
      <c r="B47" s="942"/>
      <c r="C47" s="942"/>
      <c r="D47" s="942"/>
      <c r="E47" s="942"/>
      <c r="F47" s="942"/>
      <c r="G47" s="942"/>
      <c r="H47" s="942"/>
      <c r="I47" s="63"/>
    </row>
    <row r="48" spans="1:9" s="5" customFormat="1" ht="43.5" customHeight="1">
      <c r="A48" s="942" t="s">
        <v>781</v>
      </c>
      <c r="B48" s="942"/>
      <c r="C48" s="942"/>
      <c r="D48" s="942"/>
      <c r="E48" s="942"/>
      <c r="F48" s="942"/>
      <c r="G48" s="942"/>
      <c r="H48" s="942"/>
    </row>
    <row r="49" spans="1:9" s="22" customFormat="1" ht="13.35" customHeight="1">
      <c r="A49" s="1033" t="s">
        <v>793</v>
      </c>
      <c r="B49" s="1033"/>
      <c r="C49" s="1033"/>
      <c r="D49" s="1033"/>
      <c r="E49" s="1033"/>
      <c r="F49" s="1033"/>
      <c r="G49" s="1033"/>
      <c r="H49" s="1033"/>
    </row>
    <row r="50" spans="1:9" s="22" customFormat="1" ht="23.85" customHeight="1">
      <c r="A50" s="942" t="s">
        <v>794</v>
      </c>
      <c r="B50" s="942"/>
      <c r="C50" s="942"/>
      <c r="D50" s="942"/>
      <c r="E50" s="942"/>
      <c r="F50" s="942"/>
      <c r="G50" s="942"/>
      <c r="H50" s="942"/>
    </row>
    <row r="51" spans="1:9" s="22" customFormat="1" ht="13.35" customHeight="1">
      <c r="A51" s="1033" t="s">
        <v>784</v>
      </c>
      <c r="B51" s="1033"/>
      <c r="C51" s="1033"/>
      <c r="D51" s="1033"/>
      <c r="E51" s="1033"/>
      <c r="F51" s="1033"/>
      <c r="G51" s="1033"/>
      <c r="H51" s="1033"/>
    </row>
    <row r="52" spans="1:9" ht="22.35" customHeight="1">
      <c r="A52" s="12"/>
      <c r="B52" s="12"/>
      <c r="C52" s="12"/>
      <c r="D52" s="12"/>
      <c r="E52" s="12"/>
      <c r="F52" s="12"/>
      <c r="G52" s="12"/>
    </row>
    <row r="53" spans="1:9" ht="16.8">
      <c r="A53" s="1085" t="s">
        <v>795</v>
      </c>
      <c r="B53" s="1085"/>
      <c r="C53" s="1085"/>
      <c r="D53" s="1085"/>
      <c r="E53" s="1085"/>
      <c r="F53" s="1085"/>
      <c r="G53" s="1085"/>
      <c r="H53" s="1085"/>
    </row>
    <row r="54" spans="1:9">
      <c r="A54" s="150"/>
      <c r="B54" s="152">
        <v>2023</v>
      </c>
      <c r="C54" s="152">
        <v>2022</v>
      </c>
      <c r="D54" s="152">
        <v>2021</v>
      </c>
      <c r="E54" s="152">
        <v>2020</v>
      </c>
      <c r="F54" s="152">
        <v>2019</v>
      </c>
      <c r="G54" s="152">
        <v>2018</v>
      </c>
      <c r="H54" s="152">
        <v>2017</v>
      </c>
    </row>
    <row r="55" spans="1:9">
      <c r="A55" s="206" t="s">
        <v>796</v>
      </c>
      <c r="B55" s="155" t="s">
        <v>797</v>
      </c>
      <c r="C55" s="206">
        <v>7.0000000000000007E-2</v>
      </c>
      <c r="D55" s="199">
        <v>0.1</v>
      </c>
      <c r="E55" s="206">
        <v>0.17</v>
      </c>
      <c r="F55" s="206">
        <v>0.22</v>
      </c>
      <c r="G55" s="155">
        <v>0.25</v>
      </c>
      <c r="H55" s="155">
        <v>0.34</v>
      </c>
    </row>
    <row r="56" spans="1:9" ht="26.4">
      <c r="A56" s="206" t="s">
        <v>798</v>
      </c>
      <c r="B56" s="155" t="s">
        <v>799</v>
      </c>
      <c r="C56" s="206">
        <v>0.02</v>
      </c>
      <c r="D56" s="186">
        <v>0.01</v>
      </c>
      <c r="E56" s="206">
        <v>0.04</v>
      </c>
      <c r="F56" s="206">
        <v>0.03</v>
      </c>
      <c r="G56" s="155">
        <v>0.04</v>
      </c>
      <c r="H56" s="155">
        <v>0.08</v>
      </c>
    </row>
    <row r="57" spans="1:9" ht="26.4">
      <c r="A57" s="206" t="s">
        <v>800</v>
      </c>
      <c r="B57" s="285" t="s">
        <v>801</v>
      </c>
      <c r="C57" s="205">
        <v>0</v>
      </c>
      <c r="D57" s="186">
        <v>0.01</v>
      </c>
      <c r="E57" s="206">
        <v>0.01</v>
      </c>
      <c r="F57" s="206">
        <v>0.02</v>
      </c>
      <c r="G57" s="155">
        <v>0.02</v>
      </c>
      <c r="H57" s="155">
        <v>0.01</v>
      </c>
    </row>
    <row r="58" spans="1:9" ht="16.350000000000001" customHeight="1">
      <c r="A58" s="328" t="s">
        <v>178</v>
      </c>
      <c r="B58" s="329" t="s">
        <v>802</v>
      </c>
      <c r="C58" s="329">
        <v>0.1</v>
      </c>
      <c r="D58" s="159">
        <v>0.12</v>
      </c>
      <c r="E58" s="328">
        <v>0.21</v>
      </c>
      <c r="F58" s="328">
        <f>SUM(F55:F57)</f>
        <v>0.27</v>
      </c>
      <c r="G58" s="328">
        <v>0.31</v>
      </c>
      <c r="H58" s="328">
        <f>SUM(H55:H57)</f>
        <v>0.43000000000000005</v>
      </c>
      <c r="I58" s="63"/>
    </row>
    <row r="59" spans="1:9" ht="32.85" customHeight="1">
      <c r="A59" s="1065" t="s">
        <v>803</v>
      </c>
      <c r="B59" s="1065"/>
      <c r="C59" s="1065"/>
      <c r="D59" s="1065"/>
      <c r="E59" s="1065"/>
      <c r="F59" s="1065"/>
      <c r="G59" s="1065"/>
      <c r="H59" s="1065"/>
      <c r="I59" s="63"/>
    </row>
    <row r="60" spans="1:9" ht="19.350000000000001" customHeight="1">
      <c r="A60" s="1065" t="s">
        <v>216</v>
      </c>
      <c r="B60" s="1065"/>
      <c r="C60" s="1065"/>
      <c r="D60" s="1065"/>
      <c r="E60" s="1065"/>
      <c r="F60" s="1065"/>
      <c r="G60" s="1065"/>
      <c r="H60" s="1065"/>
      <c r="I60" s="63"/>
    </row>
    <row r="61" spans="1:9">
      <c r="A61" s="1065" t="s">
        <v>804</v>
      </c>
      <c r="B61" s="1065"/>
      <c r="C61" s="1065"/>
      <c r="D61" s="1065"/>
      <c r="E61" s="1065"/>
      <c r="F61" s="1065"/>
      <c r="G61" s="1065"/>
      <c r="H61" s="1065"/>
    </row>
    <row r="62" spans="1:9" ht="20.100000000000001" customHeight="1">
      <c r="A62" s="1065"/>
      <c r="B62" s="1065"/>
      <c r="C62" s="1065"/>
      <c r="D62" s="1065"/>
      <c r="E62" s="1065"/>
      <c r="F62" s="1065"/>
      <c r="G62" s="1065"/>
      <c r="H62" s="1065"/>
    </row>
    <row r="63" spans="1:9" ht="23.85" customHeight="1">
      <c r="A63" s="942" t="s">
        <v>805</v>
      </c>
      <c r="B63" s="942"/>
      <c r="C63" s="942"/>
      <c r="D63" s="942"/>
      <c r="E63" s="942"/>
      <c r="F63" s="942"/>
      <c r="G63" s="942"/>
      <c r="H63" s="942"/>
    </row>
    <row r="64" spans="1:9">
      <c r="A64" s="14"/>
      <c r="B64" s="14"/>
      <c r="C64" s="14"/>
      <c r="D64" s="14"/>
      <c r="E64" s="14"/>
      <c r="F64" s="14"/>
      <c r="G64" s="14"/>
      <c r="H64" s="14"/>
    </row>
    <row r="65" spans="1:11" ht="16.8">
      <c r="A65" s="1085" t="s">
        <v>806</v>
      </c>
      <c r="B65" s="1085"/>
      <c r="C65" s="1085"/>
      <c r="D65" s="1085"/>
      <c r="E65" s="1085"/>
      <c r="F65" s="1085"/>
      <c r="G65" s="1085"/>
    </row>
    <row r="66" spans="1:11">
      <c r="A66" s="150"/>
      <c r="B66" s="152">
        <v>2023</v>
      </c>
      <c r="C66" s="152">
        <v>2022</v>
      </c>
      <c r="D66" s="152">
        <v>2021</v>
      </c>
      <c r="E66" s="152">
        <v>2020</v>
      </c>
      <c r="F66" s="152">
        <v>2019</v>
      </c>
      <c r="G66" s="152">
        <v>2018</v>
      </c>
      <c r="H66" s="152">
        <v>2017</v>
      </c>
    </row>
    <row r="67" spans="1:11">
      <c r="A67" s="206" t="s">
        <v>796</v>
      </c>
      <c r="B67" s="155" t="s">
        <v>797</v>
      </c>
      <c r="C67" s="206">
        <v>7.0000000000000007E-2</v>
      </c>
      <c r="D67" s="199">
        <v>0.1</v>
      </c>
      <c r="E67" s="206">
        <v>0.18</v>
      </c>
      <c r="F67" s="206">
        <v>0.25</v>
      </c>
      <c r="G67" s="285">
        <v>0.3</v>
      </c>
      <c r="H67" s="155">
        <v>0.45</v>
      </c>
    </row>
    <row r="68" spans="1:11" ht="27.6" customHeight="1">
      <c r="A68" s="206" t="s">
        <v>798</v>
      </c>
      <c r="B68" s="155" t="s">
        <v>807</v>
      </c>
      <c r="C68" s="206">
        <v>0.02</v>
      </c>
      <c r="D68" s="186">
        <v>0.02</v>
      </c>
      <c r="E68" s="206">
        <v>0.03</v>
      </c>
      <c r="F68" s="206">
        <v>0.03</v>
      </c>
      <c r="G68" s="155">
        <v>0.04</v>
      </c>
      <c r="H68" s="285">
        <v>0.1</v>
      </c>
    </row>
    <row r="69" spans="1:11" ht="26.4">
      <c r="A69" s="206" t="s">
        <v>800</v>
      </c>
      <c r="B69" s="285" t="s">
        <v>801</v>
      </c>
      <c r="C69" s="205">
        <v>0</v>
      </c>
      <c r="D69" s="186">
        <v>0.01</v>
      </c>
      <c r="E69" s="206">
        <v>0.01</v>
      </c>
      <c r="F69" s="206">
        <v>0.03</v>
      </c>
      <c r="G69" s="155">
        <v>0.02</v>
      </c>
      <c r="H69" s="155">
        <v>0.01</v>
      </c>
    </row>
    <row r="70" spans="1:11" ht="17.850000000000001" customHeight="1">
      <c r="A70" s="328" t="s">
        <v>178</v>
      </c>
      <c r="B70" s="329" t="s">
        <v>808</v>
      </c>
      <c r="C70" s="329">
        <v>0.1</v>
      </c>
      <c r="D70" s="159">
        <v>0.13</v>
      </c>
      <c r="E70" s="162">
        <v>0.21</v>
      </c>
      <c r="F70" s="328">
        <f>SUM(F67:F69)</f>
        <v>0.31000000000000005</v>
      </c>
      <c r="G70" s="328">
        <v>0.37</v>
      </c>
      <c r="H70" s="328">
        <v>0.56999999999999995</v>
      </c>
      <c r="I70" s="63"/>
      <c r="J70" s="63"/>
      <c r="K70" s="21"/>
    </row>
    <row r="71" spans="1:11" ht="33" customHeight="1">
      <c r="A71" s="942" t="s">
        <v>803</v>
      </c>
      <c r="B71" s="942"/>
      <c r="C71" s="942"/>
      <c r="D71" s="942"/>
      <c r="E71" s="942"/>
      <c r="F71" s="942"/>
      <c r="G71" s="942"/>
      <c r="H71" s="63"/>
      <c r="I71" s="63"/>
      <c r="J71" s="63"/>
      <c r="K71" s="21"/>
    </row>
    <row r="72" spans="1:11" ht="14.85" customHeight="1">
      <c r="A72" s="942" t="s">
        <v>216</v>
      </c>
      <c r="B72" s="942"/>
      <c r="C72" s="942"/>
      <c r="D72" s="942"/>
      <c r="E72" s="942"/>
      <c r="F72" s="942"/>
      <c r="G72" s="942"/>
      <c r="H72" s="63"/>
      <c r="I72" s="63"/>
      <c r="J72" s="63"/>
    </row>
    <row r="73" spans="1:11" ht="26.1" customHeight="1">
      <c r="A73" s="942" t="s">
        <v>809</v>
      </c>
      <c r="B73" s="942"/>
      <c r="C73" s="942"/>
      <c r="D73" s="942"/>
      <c r="E73" s="942"/>
      <c r="F73" s="942"/>
      <c r="G73" s="942"/>
      <c r="H73" s="63"/>
      <c r="I73" s="63"/>
      <c r="J73" s="63"/>
    </row>
    <row r="74" spans="1:11" ht="22.35" customHeight="1">
      <c r="A74" s="942" t="s">
        <v>805</v>
      </c>
      <c r="B74" s="942"/>
      <c r="C74" s="942"/>
      <c r="D74" s="942"/>
      <c r="E74" s="942"/>
      <c r="F74" s="942"/>
      <c r="G74" s="942"/>
      <c r="H74" s="63"/>
      <c r="I74" s="63"/>
      <c r="J74" s="63"/>
    </row>
    <row r="75" spans="1:11" ht="22.35" customHeight="1">
      <c r="A75" s="12"/>
      <c r="B75" s="12"/>
      <c r="C75" s="12"/>
      <c r="D75" s="12"/>
      <c r="E75" s="12"/>
      <c r="F75" s="12"/>
      <c r="G75" s="12"/>
    </row>
    <row r="76" spans="1:11" ht="16.8">
      <c r="A76" s="1085" t="s">
        <v>810</v>
      </c>
      <c r="B76" s="1085"/>
      <c r="C76" s="1085"/>
      <c r="D76" s="1085"/>
      <c r="E76" s="1085"/>
      <c r="F76" s="1085"/>
      <c r="G76" s="1085"/>
      <c r="H76" s="1085"/>
    </row>
    <row r="77" spans="1:11">
      <c r="A77" s="296"/>
      <c r="B77" s="153">
        <v>2023</v>
      </c>
      <c r="C77" s="153">
        <v>2022</v>
      </c>
      <c r="D77" s="153">
        <v>2021</v>
      </c>
      <c r="E77" s="153">
        <v>2020</v>
      </c>
      <c r="F77" s="153">
        <v>2019</v>
      </c>
      <c r="G77" s="297">
        <v>2018</v>
      </c>
      <c r="H77" s="297">
        <v>2017</v>
      </c>
    </row>
    <row r="78" spans="1:11">
      <c r="A78" s="287" t="s">
        <v>811</v>
      </c>
      <c r="B78" s="289">
        <v>3</v>
      </c>
      <c r="C78" s="287">
        <v>1</v>
      </c>
      <c r="D78" s="155">
        <v>0</v>
      </c>
      <c r="E78" s="287">
        <v>5</v>
      </c>
      <c r="F78" s="287">
        <v>2</v>
      </c>
      <c r="G78" s="207">
        <v>7</v>
      </c>
      <c r="H78" s="287">
        <v>6</v>
      </c>
    </row>
    <row r="79" spans="1:11" ht="14.85" customHeight="1">
      <c r="A79" s="288" t="s">
        <v>812</v>
      </c>
      <c r="B79" s="289">
        <v>0.04</v>
      </c>
      <c r="C79" s="288">
        <v>0.01</v>
      </c>
      <c r="D79" s="155">
        <v>0</v>
      </c>
      <c r="E79" s="288">
        <v>0.1</v>
      </c>
      <c r="F79" s="288">
        <v>0.04</v>
      </c>
      <c r="G79" s="289">
        <v>0.22</v>
      </c>
      <c r="H79" s="287">
        <v>0.22</v>
      </c>
    </row>
    <row r="80" spans="1:11">
      <c r="A80" s="1084" t="s">
        <v>813</v>
      </c>
      <c r="B80" s="1084"/>
      <c r="C80" s="1084"/>
      <c r="D80" s="1084"/>
      <c r="E80" s="1084"/>
      <c r="F80" s="1084"/>
      <c r="G80" s="1084"/>
      <c r="H80" s="1084"/>
      <c r="I80" s="63"/>
    </row>
    <row r="81" spans="1:8" ht="27" customHeight="1">
      <c r="A81" s="942" t="s">
        <v>814</v>
      </c>
      <c r="B81" s="942"/>
      <c r="C81" s="942"/>
      <c r="D81" s="942"/>
      <c r="E81" s="942"/>
      <c r="F81" s="942"/>
      <c r="G81" s="942"/>
      <c r="H81" s="942"/>
    </row>
    <row r="82" spans="1:8" ht="22.35" customHeight="1">
      <c r="A82" s="12"/>
      <c r="B82" s="12"/>
      <c r="C82" s="12"/>
      <c r="D82" s="12"/>
      <c r="E82" s="12"/>
      <c r="F82" s="12"/>
      <c r="G82" s="12"/>
    </row>
    <row r="83" spans="1:8" ht="16.8">
      <c r="A83" s="1085" t="s">
        <v>815</v>
      </c>
      <c r="B83" s="1085"/>
      <c r="C83" s="1085"/>
      <c r="D83" s="1085"/>
      <c r="E83" s="1085"/>
      <c r="F83" s="1085"/>
      <c r="G83" s="1085"/>
      <c r="H83" s="1085"/>
    </row>
    <row r="84" spans="1:8">
      <c r="A84" s="295" t="s">
        <v>816</v>
      </c>
      <c r="B84" s="295">
        <v>2023</v>
      </c>
      <c r="C84" s="295">
        <v>2022</v>
      </c>
      <c r="D84" s="295">
        <v>2021</v>
      </c>
      <c r="E84" s="295">
        <v>2020</v>
      </c>
      <c r="F84" s="295">
        <v>2019</v>
      </c>
      <c r="G84" s="152">
        <v>2018</v>
      </c>
      <c r="H84" s="152">
        <v>2017</v>
      </c>
    </row>
    <row r="85" spans="1:8">
      <c r="A85" s="206" t="s">
        <v>817</v>
      </c>
      <c r="B85" s="155" t="s">
        <v>789</v>
      </c>
      <c r="C85" s="206">
        <v>0</v>
      </c>
      <c r="D85" s="186">
        <v>3</v>
      </c>
      <c r="E85" s="155">
        <v>2</v>
      </c>
      <c r="F85" s="206">
        <v>1</v>
      </c>
      <c r="G85" s="155">
        <v>1</v>
      </c>
      <c r="H85" s="155">
        <v>3</v>
      </c>
    </row>
    <row r="86" spans="1:8" ht="16.2">
      <c r="A86" s="290" t="s">
        <v>818</v>
      </c>
      <c r="B86" s="259" t="s">
        <v>819</v>
      </c>
      <c r="C86" s="290">
        <v>0</v>
      </c>
      <c r="D86" s="186">
        <v>2</v>
      </c>
      <c r="E86" s="206">
        <v>0</v>
      </c>
      <c r="F86" s="206">
        <v>4</v>
      </c>
      <c r="G86" s="155">
        <v>2</v>
      </c>
      <c r="H86" s="155">
        <v>5</v>
      </c>
    </row>
    <row r="87" spans="1:8">
      <c r="A87" s="206" t="s">
        <v>820</v>
      </c>
      <c r="B87" s="155" t="s">
        <v>821</v>
      </c>
      <c r="C87" s="206">
        <v>11</v>
      </c>
      <c r="D87" s="186">
        <v>14</v>
      </c>
      <c r="E87" s="206">
        <v>23</v>
      </c>
      <c r="F87" s="206">
        <v>11</v>
      </c>
      <c r="G87" s="155">
        <v>6</v>
      </c>
      <c r="H87" s="155">
        <v>6</v>
      </c>
    </row>
    <row r="88" spans="1:8">
      <c r="A88" s="206" t="s">
        <v>822</v>
      </c>
      <c r="B88" s="155" t="s">
        <v>789</v>
      </c>
      <c r="C88" s="206">
        <v>0</v>
      </c>
      <c r="D88" s="186">
        <v>0</v>
      </c>
      <c r="E88" s="206">
        <v>0</v>
      </c>
      <c r="F88" s="206">
        <v>2</v>
      </c>
      <c r="G88" s="155">
        <v>0</v>
      </c>
      <c r="H88" s="155">
        <v>0</v>
      </c>
    </row>
    <row r="89" spans="1:8" ht="15.6">
      <c r="A89" s="206" t="s">
        <v>823</v>
      </c>
      <c r="B89" s="155" t="s">
        <v>824</v>
      </c>
      <c r="C89" s="206">
        <v>0</v>
      </c>
      <c r="D89" s="186">
        <v>3</v>
      </c>
      <c r="E89" s="206">
        <v>5</v>
      </c>
      <c r="F89" s="206">
        <v>1</v>
      </c>
      <c r="G89" s="155">
        <v>8</v>
      </c>
      <c r="H89" s="155">
        <v>4</v>
      </c>
    </row>
    <row r="90" spans="1:8">
      <c r="A90" s="328" t="s">
        <v>178</v>
      </c>
      <c r="B90" s="328" t="s">
        <v>825</v>
      </c>
      <c r="C90" s="328">
        <v>11</v>
      </c>
      <c r="D90" s="159">
        <v>22</v>
      </c>
      <c r="E90" s="328">
        <v>30</v>
      </c>
      <c r="F90" s="328">
        <v>19</v>
      </c>
      <c r="G90" s="328">
        <v>17</v>
      </c>
      <c r="H90" s="328">
        <v>18</v>
      </c>
    </row>
    <row r="91" spans="1:8" ht="13.35" customHeight="1">
      <c r="A91" s="984" t="s">
        <v>826</v>
      </c>
      <c r="B91" s="984"/>
      <c r="C91" s="984"/>
      <c r="D91" s="984"/>
      <c r="E91" s="984"/>
      <c r="F91" s="984"/>
      <c r="G91" s="984"/>
      <c r="H91" s="984"/>
    </row>
    <row r="92" spans="1:8" ht="24.6" customHeight="1">
      <c r="A92" s="968" t="s">
        <v>827</v>
      </c>
      <c r="B92" s="968"/>
      <c r="C92" s="968"/>
      <c r="D92" s="968"/>
      <c r="E92" s="968"/>
      <c r="F92" s="968"/>
      <c r="G92" s="968"/>
      <c r="H92" s="968"/>
    </row>
    <row r="93" spans="1:8" ht="13.5" customHeight="1">
      <c r="A93" s="984" t="s">
        <v>828</v>
      </c>
      <c r="B93" s="984"/>
      <c r="C93" s="984"/>
      <c r="D93" s="984"/>
      <c r="E93" s="984"/>
      <c r="F93" s="984"/>
      <c r="G93" s="984"/>
      <c r="H93" s="984"/>
    </row>
    <row r="94" spans="1:8" ht="12" customHeight="1">
      <c r="A94" s="984" t="s">
        <v>829</v>
      </c>
      <c r="B94" s="984"/>
      <c r="C94" s="984"/>
      <c r="D94" s="984"/>
      <c r="E94" s="984"/>
      <c r="F94" s="984"/>
      <c r="G94" s="984"/>
      <c r="H94" s="984"/>
    </row>
    <row r="95" spans="1:8" ht="12" customHeight="1">
      <c r="A95" s="12" t="s">
        <v>830</v>
      </c>
      <c r="B95" s="12"/>
      <c r="C95" s="12"/>
      <c r="D95" s="12"/>
      <c r="E95" s="12"/>
      <c r="F95" s="12"/>
      <c r="G95" s="12"/>
      <c r="H95" s="12"/>
    </row>
    <row r="96" spans="1:8" ht="24" customHeight="1">
      <c r="A96" s="968" t="s">
        <v>831</v>
      </c>
      <c r="B96" s="968"/>
      <c r="C96" s="968"/>
      <c r="D96" s="968"/>
      <c r="E96" s="968"/>
      <c r="F96" s="968"/>
      <c r="G96" s="968"/>
      <c r="H96" s="968"/>
    </row>
    <row r="97" spans="1:8">
      <c r="A97" s="12"/>
      <c r="B97" s="12"/>
      <c r="C97" s="12"/>
      <c r="D97" s="12"/>
      <c r="E97" s="12"/>
      <c r="F97" s="12"/>
      <c r="G97" s="12"/>
    </row>
    <row r="98" spans="1:8" ht="16.2">
      <c r="A98" s="1004" t="s">
        <v>832</v>
      </c>
      <c r="B98" s="1004"/>
      <c r="C98" s="1004"/>
      <c r="D98" s="1004"/>
      <c r="E98" s="1004"/>
      <c r="F98" s="1004"/>
      <c r="G98" s="1004"/>
      <c r="H98" s="1004"/>
    </row>
    <row r="99" spans="1:8">
      <c r="A99" s="295"/>
      <c r="B99" s="295">
        <v>2023</v>
      </c>
      <c r="C99" s="295">
        <v>2022</v>
      </c>
      <c r="D99" s="295">
        <v>2021</v>
      </c>
      <c r="E99" s="295">
        <v>2020</v>
      </c>
      <c r="F99" s="295">
        <v>2019</v>
      </c>
      <c r="G99" s="152">
        <v>2018</v>
      </c>
      <c r="H99" s="152">
        <v>2017</v>
      </c>
    </row>
    <row r="100" spans="1:8">
      <c r="A100" s="286" t="s">
        <v>833</v>
      </c>
      <c r="B100" s="500">
        <v>7</v>
      </c>
      <c r="C100" s="286">
        <v>0</v>
      </c>
      <c r="D100" s="186">
        <v>4</v>
      </c>
      <c r="E100" s="206">
        <v>6</v>
      </c>
      <c r="F100" s="206">
        <v>1</v>
      </c>
      <c r="G100" s="155">
        <v>4</v>
      </c>
      <c r="H100" s="155">
        <v>2</v>
      </c>
    </row>
    <row r="101" spans="1:8">
      <c r="A101" s="286" t="s">
        <v>834</v>
      </c>
      <c r="B101" s="155">
        <v>20</v>
      </c>
      <c r="C101" s="206">
        <v>11</v>
      </c>
      <c r="D101" s="186">
        <v>18</v>
      </c>
      <c r="E101" s="206">
        <v>24</v>
      </c>
      <c r="F101" s="206">
        <v>18</v>
      </c>
      <c r="G101" s="155">
        <v>13</v>
      </c>
      <c r="H101" s="155">
        <v>16</v>
      </c>
    </row>
    <row r="102" spans="1:8">
      <c r="A102" s="328" t="s">
        <v>178</v>
      </c>
      <c r="B102" s="328">
        <v>27</v>
      </c>
      <c r="C102" s="328">
        <v>11</v>
      </c>
      <c r="D102" s="159">
        <v>22</v>
      </c>
      <c r="E102" s="328">
        <f>SUM(E100:E101)</f>
        <v>30</v>
      </c>
      <c r="F102" s="328">
        <v>19</v>
      </c>
      <c r="G102" s="328">
        <v>17</v>
      </c>
      <c r="H102" s="328">
        <v>18</v>
      </c>
    </row>
    <row r="103" spans="1:8" ht="21" customHeight="1">
      <c r="A103" s="984" t="s">
        <v>826</v>
      </c>
      <c r="B103" s="984"/>
      <c r="C103" s="984"/>
      <c r="D103" s="984"/>
      <c r="E103" s="984"/>
      <c r="F103" s="984"/>
      <c r="G103" s="984"/>
      <c r="H103" s="984"/>
    </row>
    <row r="104" spans="1:8" ht="22.35" customHeight="1">
      <c r="A104" s="968" t="s">
        <v>835</v>
      </c>
      <c r="B104" s="968"/>
      <c r="C104" s="968"/>
      <c r="D104" s="968"/>
      <c r="E104" s="968"/>
      <c r="F104" s="968"/>
      <c r="G104" s="968"/>
      <c r="H104" s="968"/>
    </row>
    <row r="105" spans="1:8">
      <c r="A105" s="984" t="s">
        <v>828</v>
      </c>
      <c r="B105" s="984"/>
      <c r="C105" s="984"/>
      <c r="D105" s="984"/>
      <c r="E105" s="984"/>
      <c r="F105" s="984"/>
      <c r="G105" s="984"/>
      <c r="H105" s="984"/>
    </row>
    <row r="106" spans="1:8">
      <c r="A106" s="984" t="s">
        <v>829</v>
      </c>
      <c r="B106" s="984"/>
      <c r="C106" s="984"/>
      <c r="D106" s="984"/>
      <c r="E106" s="984"/>
      <c r="F106" s="984"/>
      <c r="G106" s="984"/>
      <c r="H106" s="984"/>
    </row>
    <row r="107" spans="1:8">
      <c r="A107" s="984" t="s">
        <v>836</v>
      </c>
      <c r="B107" s="984"/>
      <c r="C107" s="984"/>
      <c r="D107" s="984"/>
      <c r="E107" s="984"/>
      <c r="F107" s="984"/>
      <c r="G107" s="984"/>
      <c r="H107" s="984"/>
    </row>
    <row r="108" spans="1:8">
      <c r="A108" s="21"/>
      <c r="B108" s="21"/>
    </row>
    <row r="109" spans="1:8" ht="16.2">
      <c r="A109" s="1004" t="s">
        <v>837</v>
      </c>
      <c r="B109" s="1004"/>
      <c r="C109" s="1004"/>
      <c r="D109" s="1004"/>
      <c r="E109" s="1004"/>
      <c r="F109" s="1004"/>
      <c r="G109" s="1004"/>
      <c r="H109" s="1004"/>
    </row>
    <row r="110" spans="1:8" ht="15.6">
      <c r="A110" s="295"/>
      <c r="B110" s="295">
        <v>2023</v>
      </c>
      <c r="C110" s="295">
        <v>2022</v>
      </c>
      <c r="D110" s="295">
        <v>2021</v>
      </c>
      <c r="E110" s="295">
        <v>2020</v>
      </c>
      <c r="F110" s="295">
        <v>2019</v>
      </c>
      <c r="G110" s="152" t="s">
        <v>838</v>
      </c>
      <c r="H110" s="152" t="s">
        <v>839</v>
      </c>
    </row>
    <row r="111" spans="1:8" ht="26.4">
      <c r="A111" s="206" t="s">
        <v>840</v>
      </c>
      <c r="B111" s="155">
        <v>0.23</v>
      </c>
      <c r="C111" s="206">
        <v>0.13</v>
      </c>
      <c r="D111" s="186">
        <v>0.27</v>
      </c>
      <c r="E111" s="206">
        <v>0.31</v>
      </c>
      <c r="F111" s="206">
        <v>0.18</v>
      </c>
      <c r="G111" s="155">
        <v>0.17</v>
      </c>
      <c r="H111" s="155">
        <v>0.19</v>
      </c>
    </row>
    <row r="112" spans="1:8" ht="26.4">
      <c r="A112" s="206" t="s">
        <v>841</v>
      </c>
      <c r="B112" s="155">
        <v>1.1599999999999999</v>
      </c>
      <c r="C112" s="206">
        <v>0.65</v>
      </c>
      <c r="D112" s="186">
        <v>1.35</v>
      </c>
      <c r="E112" s="206">
        <v>1.57</v>
      </c>
      <c r="F112" s="206">
        <v>0.9</v>
      </c>
      <c r="G112" s="155">
        <v>0.84</v>
      </c>
      <c r="H112" s="155">
        <v>0.94</v>
      </c>
    </row>
    <row r="113" spans="1:12" ht="16.350000000000001" customHeight="1">
      <c r="A113" s="984" t="s">
        <v>842</v>
      </c>
      <c r="B113" s="984"/>
      <c r="C113" s="984"/>
      <c r="D113" s="984"/>
      <c r="E113" s="984"/>
      <c r="F113" s="984"/>
      <c r="G113" s="984"/>
      <c r="H113" s="984"/>
    </row>
    <row r="114" spans="1:12" ht="21" customHeight="1">
      <c r="A114" s="968" t="s">
        <v>827</v>
      </c>
      <c r="B114" s="968"/>
      <c r="C114" s="968"/>
      <c r="D114" s="968"/>
      <c r="E114" s="968"/>
      <c r="F114" s="968"/>
      <c r="G114" s="968"/>
      <c r="H114" s="968"/>
    </row>
    <row r="115" spans="1:12">
      <c r="A115" s="984" t="s">
        <v>828</v>
      </c>
      <c r="B115" s="984"/>
      <c r="C115" s="984"/>
      <c r="D115" s="984"/>
      <c r="E115" s="984"/>
      <c r="F115" s="984"/>
      <c r="G115" s="984"/>
      <c r="H115" s="984"/>
    </row>
    <row r="116" spans="1:12" ht="22.35" customHeight="1">
      <c r="A116" s="968" t="s">
        <v>843</v>
      </c>
      <c r="B116" s="968"/>
      <c r="C116" s="968"/>
      <c r="D116" s="968"/>
      <c r="E116" s="968"/>
      <c r="F116" s="968"/>
      <c r="G116" s="968"/>
      <c r="H116" s="968"/>
    </row>
    <row r="117" spans="1:12" ht="13.2" customHeight="1">
      <c r="A117" s="62"/>
      <c r="B117" s="62"/>
      <c r="C117" s="62"/>
      <c r="D117" s="62"/>
      <c r="E117" s="62"/>
      <c r="F117" s="62"/>
      <c r="G117" s="62"/>
      <c r="H117" s="62"/>
    </row>
    <row r="118" spans="1:12" ht="16.2" customHeight="1">
      <c r="A118" s="1086" t="s">
        <v>844</v>
      </c>
      <c r="B118" s="1086"/>
      <c r="C118" s="1086"/>
      <c r="D118" s="1086"/>
      <c r="E118" s="620"/>
      <c r="F118" s="620"/>
      <c r="G118" s="620"/>
      <c r="H118" s="620"/>
    </row>
    <row r="119" spans="1:12" ht="13.95" customHeight="1">
      <c r="A119" s="295"/>
      <c r="B119" s="295">
        <v>2023</v>
      </c>
      <c r="C119" s="295">
        <v>2022</v>
      </c>
      <c r="D119" s="295">
        <v>2021</v>
      </c>
    </row>
    <row r="120" spans="1:12" ht="18" customHeight="1">
      <c r="A120" s="206" t="s">
        <v>845</v>
      </c>
      <c r="B120" s="621">
        <v>23040283</v>
      </c>
      <c r="C120" s="618">
        <v>20982019</v>
      </c>
      <c r="D120" s="617">
        <v>19871112</v>
      </c>
    </row>
    <row r="121" spans="1:12" ht="18" customHeight="1">
      <c r="A121" s="206" t="s">
        <v>846</v>
      </c>
      <c r="B121" s="618">
        <v>14798570</v>
      </c>
      <c r="C121" s="618">
        <v>11480391</v>
      </c>
      <c r="D121" s="617">
        <v>9925519</v>
      </c>
    </row>
    <row r="122" spans="1:12" ht="13.95" customHeight="1">
      <c r="A122" s="328" t="s">
        <v>178</v>
      </c>
      <c r="B122" s="619">
        <f>SUM(B120:B121)</f>
        <v>37838853</v>
      </c>
      <c r="C122" s="619">
        <f>SUM(C120:C121)</f>
        <v>32462410</v>
      </c>
      <c r="D122" s="619">
        <f>SUM(D120:D121)</f>
        <v>29796631</v>
      </c>
    </row>
    <row r="123" spans="1:12" ht="16.95" customHeight="1">
      <c r="A123" s="12"/>
      <c r="B123" s="12"/>
      <c r="C123" s="12"/>
      <c r="D123" s="12"/>
      <c r="E123" s="12"/>
      <c r="F123" s="12"/>
      <c r="G123" s="12"/>
      <c r="H123" s="12"/>
    </row>
    <row r="124" spans="1:12" ht="15" customHeight="1">
      <c r="A124" s="1004" t="s">
        <v>847</v>
      </c>
      <c r="B124" s="1004"/>
      <c r="C124" s="1004"/>
      <c r="D124" s="1004"/>
      <c r="E124" s="1004"/>
      <c r="F124" s="1004"/>
      <c r="G124" s="1004"/>
      <c r="H124" s="1004"/>
      <c r="I124" s="1004"/>
      <c r="J124" s="1004"/>
      <c r="K124" s="1004"/>
      <c r="L124" s="1004"/>
    </row>
    <row r="125" spans="1:12" ht="15" customHeight="1">
      <c r="A125" s="1081"/>
      <c r="B125" s="1026" t="s">
        <v>631</v>
      </c>
      <c r="C125" s="1026"/>
      <c r="D125" s="1026"/>
      <c r="E125" s="1026" t="s">
        <v>243</v>
      </c>
      <c r="F125" s="1026"/>
      <c r="G125" s="1026" t="s">
        <v>514</v>
      </c>
      <c r="H125" s="1026"/>
      <c r="I125" s="1026" t="s">
        <v>257</v>
      </c>
      <c r="J125" s="1026"/>
      <c r="K125" s="1026" t="s">
        <v>398</v>
      </c>
      <c r="L125" s="1026"/>
    </row>
    <row r="126" spans="1:12" ht="15" customHeight="1">
      <c r="A126" s="1081"/>
      <c r="B126" s="172" t="s">
        <v>848</v>
      </c>
      <c r="C126" s="172" t="s">
        <v>845</v>
      </c>
      <c r="D126" s="172" t="s">
        <v>846</v>
      </c>
      <c r="E126" s="172" t="s">
        <v>845</v>
      </c>
      <c r="F126" s="172" t="s">
        <v>846</v>
      </c>
      <c r="G126" s="172" t="s">
        <v>845</v>
      </c>
      <c r="H126" s="172" t="s">
        <v>846</v>
      </c>
      <c r="I126" s="172" t="s">
        <v>845</v>
      </c>
      <c r="J126" s="172" t="s">
        <v>846</v>
      </c>
      <c r="K126" s="172" t="s">
        <v>845</v>
      </c>
      <c r="L126" s="172" t="s">
        <v>846</v>
      </c>
    </row>
    <row r="127" spans="1:12" ht="15" customHeight="1">
      <c r="A127" s="194" t="s">
        <v>849</v>
      </c>
      <c r="B127" s="277">
        <v>0.27</v>
      </c>
      <c r="C127" s="632">
        <v>0.7</v>
      </c>
      <c r="D127" s="277">
        <v>0.08</v>
      </c>
      <c r="E127" s="277">
        <v>0.97</v>
      </c>
      <c r="F127" s="277">
        <v>0.31</v>
      </c>
      <c r="G127" s="277">
        <v>0.13</v>
      </c>
      <c r="H127" s="277">
        <v>0</v>
      </c>
      <c r="I127" s="277">
        <v>0.3</v>
      </c>
      <c r="J127" s="277">
        <v>0.04</v>
      </c>
      <c r="K127" s="277">
        <v>0.06</v>
      </c>
      <c r="L127" s="277">
        <v>0.11</v>
      </c>
    </row>
    <row r="128" spans="1:12" ht="15" customHeight="1">
      <c r="A128" s="194" t="s">
        <v>765</v>
      </c>
      <c r="B128" s="277">
        <v>0.1</v>
      </c>
      <c r="C128" s="277">
        <v>0.2</v>
      </c>
      <c r="D128" s="277">
        <v>0.05</v>
      </c>
      <c r="E128" s="277">
        <v>0.27</v>
      </c>
      <c r="F128" s="277">
        <v>0.38</v>
      </c>
      <c r="G128" s="277">
        <v>0.26</v>
      </c>
      <c r="H128" s="277">
        <v>0.34</v>
      </c>
      <c r="I128" s="277">
        <v>0</v>
      </c>
      <c r="J128" s="277">
        <v>0</v>
      </c>
      <c r="K128" s="277">
        <v>0</v>
      </c>
      <c r="L128" s="277">
        <v>0</v>
      </c>
    </row>
    <row r="129" spans="1:12" ht="15" customHeight="1">
      <c r="A129" s="194" t="s">
        <v>850</v>
      </c>
      <c r="B129" s="277">
        <v>0.37</v>
      </c>
      <c r="C129" s="277">
        <v>0.92</v>
      </c>
      <c r="D129" s="277">
        <v>0.13</v>
      </c>
      <c r="E129" s="277">
        <v>1.24</v>
      </c>
      <c r="F129" s="277">
        <v>0.7</v>
      </c>
      <c r="G129" s="277">
        <v>0.39</v>
      </c>
      <c r="H129" s="277">
        <v>0.34</v>
      </c>
      <c r="I129" s="277">
        <v>0.38</v>
      </c>
      <c r="J129" s="277">
        <v>0.05</v>
      </c>
      <c r="K129" s="277">
        <v>0.06</v>
      </c>
      <c r="L129" s="277">
        <v>0.11</v>
      </c>
    </row>
    <row r="130" spans="1:12" ht="15" customHeight="1">
      <c r="A130" s="194" t="s">
        <v>851</v>
      </c>
      <c r="B130" s="277">
        <v>0.3</v>
      </c>
      <c r="C130" s="277">
        <v>0.43</v>
      </c>
      <c r="D130" s="277">
        <v>0.24</v>
      </c>
      <c r="E130" s="277">
        <v>0.47</v>
      </c>
      <c r="F130" s="277">
        <v>1.02</v>
      </c>
      <c r="G130" s="277">
        <v>0.65</v>
      </c>
      <c r="H130" s="277">
        <v>1.02</v>
      </c>
      <c r="I130" s="277">
        <v>0.42</v>
      </c>
      <c r="J130" s="277">
        <v>0.1</v>
      </c>
      <c r="K130" s="277">
        <v>0.12</v>
      </c>
      <c r="L130" s="277">
        <v>0.26</v>
      </c>
    </row>
    <row r="131" spans="1:12" ht="15" customHeight="1">
      <c r="A131" s="194" t="s">
        <v>761</v>
      </c>
      <c r="B131" s="277">
        <v>0.68</v>
      </c>
      <c r="C131" s="277">
        <v>1.35</v>
      </c>
      <c r="D131" s="277">
        <v>0.37</v>
      </c>
      <c r="E131" s="277">
        <v>1.71</v>
      </c>
      <c r="F131" s="277">
        <v>1.72</v>
      </c>
      <c r="G131" s="277">
        <v>1.04</v>
      </c>
      <c r="H131" s="277">
        <v>1.35</v>
      </c>
      <c r="I131" s="277">
        <v>0.8</v>
      </c>
      <c r="J131" s="277">
        <v>0.15</v>
      </c>
      <c r="K131" s="277">
        <v>0.19</v>
      </c>
      <c r="L131" s="277">
        <v>0.37</v>
      </c>
    </row>
    <row r="132" spans="1:12" ht="15" customHeight="1">
      <c r="A132" s="194" t="s">
        <v>852</v>
      </c>
      <c r="B132" s="277">
        <v>37.51</v>
      </c>
      <c r="C132" s="277">
        <v>112.37</v>
      </c>
      <c r="D132" s="277">
        <v>3.09</v>
      </c>
      <c r="E132" s="277">
        <v>92.78</v>
      </c>
      <c r="F132" s="277">
        <v>19.149999999999999</v>
      </c>
      <c r="G132" s="277">
        <v>11.83</v>
      </c>
      <c r="H132" s="277">
        <v>0</v>
      </c>
      <c r="I132" s="277">
        <v>270.86</v>
      </c>
      <c r="J132" s="277">
        <v>1.1100000000000001</v>
      </c>
      <c r="K132" s="277">
        <v>3.89</v>
      </c>
      <c r="L132" s="277">
        <v>2.35</v>
      </c>
    </row>
    <row r="133" spans="1:12" ht="15" customHeight="1">
      <c r="A133" s="194" t="s">
        <v>853</v>
      </c>
      <c r="B133" s="277">
        <v>6.61</v>
      </c>
      <c r="C133" s="277">
        <v>17.670000000000002</v>
      </c>
      <c r="D133" s="277">
        <v>3.32</v>
      </c>
      <c r="E133" s="277">
        <v>26</v>
      </c>
      <c r="F133" s="277">
        <v>3.81</v>
      </c>
      <c r="G133" s="277">
        <v>9.36</v>
      </c>
      <c r="H133" s="277">
        <v>3.64</v>
      </c>
      <c r="I133" s="277">
        <v>0</v>
      </c>
      <c r="J133" s="277">
        <v>3.21</v>
      </c>
      <c r="K133" s="277">
        <v>0</v>
      </c>
      <c r="L133" s="277">
        <v>0</v>
      </c>
    </row>
    <row r="134" spans="1:12" ht="37.200000000000003" customHeight="1">
      <c r="A134" s="929" t="s">
        <v>776</v>
      </c>
      <c r="B134" s="929"/>
      <c r="C134" s="929"/>
      <c r="D134" s="929"/>
      <c r="E134" s="929"/>
      <c r="F134" s="929"/>
      <c r="G134" s="929"/>
      <c r="H134" s="929"/>
      <c r="I134" s="929"/>
      <c r="J134" s="929"/>
      <c r="K134" s="929"/>
      <c r="L134" s="929"/>
    </row>
    <row r="135" spans="1:12" ht="22.35" customHeight="1">
      <c r="A135" s="984" t="s">
        <v>854</v>
      </c>
      <c r="B135" s="984"/>
      <c r="C135" s="984"/>
      <c r="D135" s="984"/>
      <c r="E135" s="984"/>
      <c r="F135" s="984"/>
      <c r="G135" s="984"/>
      <c r="H135" s="984"/>
      <c r="I135" s="984"/>
      <c r="J135" s="984"/>
      <c r="K135" s="984"/>
      <c r="L135" s="984"/>
    </row>
    <row r="136" spans="1:12" ht="22.35" customHeight="1">
      <c r="A136" s="12"/>
      <c r="B136" s="12"/>
      <c r="C136" s="12"/>
      <c r="D136" s="12"/>
      <c r="E136" s="12"/>
      <c r="F136" s="12"/>
      <c r="G136" s="12"/>
      <c r="H136" s="12"/>
      <c r="I136" s="12"/>
      <c r="J136" s="12"/>
      <c r="K136" s="12"/>
      <c r="L136" s="12"/>
    </row>
    <row r="137" spans="1:12" ht="15.6" customHeight="1">
      <c r="A137" s="1004" t="s">
        <v>855</v>
      </c>
      <c r="B137" s="1004"/>
      <c r="C137" s="1004"/>
      <c r="D137" s="1004"/>
      <c r="E137" s="1004"/>
      <c r="F137" s="1004"/>
      <c r="G137" s="1004"/>
      <c r="H137" s="1004"/>
      <c r="I137" s="1004"/>
      <c r="J137" s="1004"/>
      <c r="K137" s="1004"/>
      <c r="L137" s="1004"/>
    </row>
    <row r="138" spans="1:12" ht="15.6" customHeight="1">
      <c r="A138" s="1081"/>
      <c r="B138" s="1026" t="s">
        <v>631</v>
      </c>
      <c r="C138" s="1026"/>
      <c r="D138" s="1026"/>
      <c r="E138" s="1026" t="s">
        <v>243</v>
      </c>
      <c r="F138" s="1026"/>
      <c r="G138" s="1026" t="s">
        <v>514</v>
      </c>
      <c r="H138" s="1026"/>
      <c r="I138" s="1026" t="s">
        <v>257</v>
      </c>
      <c r="J138" s="1026"/>
      <c r="K138" s="1026" t="s">
        <v>398</v>
      </c>
      <c r="L138" s="1026"/>
    </row>
    <row r="139" spans="1:12" ht="15.6" customHeight="1">
      <c r="A139" s="1081"/>
      <c r="B139" s="172" t="s">
        <v>848</v>
      </c>
      <c r="C139" s="172" t="s">
        <v>845</v>
      </c>
      <c r="D139" s="172" t="s">
        <v>846</v>
      </c>
      <c r="E139" s="172" t="s">
        <v>845</v>
      </c>
      <c r="F139" s="172" t="s">
        <v>846</v>
      </c>
      <c r="G139" s="172" t="s">
        <v>845</v>
      </c>
      <c r="H139" s="172" t="s">
        <v>846</v>
      </c>
      <c r="I139" s="172" t="s">
        <v>845</v>
      </c>
      <c r="J139" s="172" t="s">
        <v>846</v>
      </c>
      <c r="K139" s="172" t="s">
        <v>845</v>
      </c>
      <c r="L139" s="172" t="s">
        <v>846</v>
      </c>
    </row>
    <row r="140" spans="1:12" ht="15.6" customHeight="1">
      <c r="A140" s="194" t="s">
        <v>849</v>
      </c>
      <c r="B140" s="287">
        <v>0.28999999999999998</v>
      </c>
      <c r="C140" s="287">
        <v>0.74</v>
      </c>
      <c r="D140" s="287">
        <v>0.08</v>
      </c>
      <c r="E140" s="287">
        <v>0.96</v>
      </c>
      <c r="F140" s="287">
        <v>0.34</v>
      </c>
      <c r="G140" s="287">
        <v>0.13</v>
      </c>
      <c r="H140" s="287">
        <v>0</v>
      </c>
      <c r="I140" s="287">
        <v>0.3</v>
      </c>
      <c r="J140" s="287">
        <v>0.04</v>
      </c>
      <c r="K140" s="287">
        <v>0</v>
      </c>
      <c r="L140" s="287">
        <v>0.73</v>
      </c>
    </row>
    <row r="141" spans="1:12" ht="15.6" customHeight="1">
      <c r="A141" s="194" t="s">
        <v>765</v>
      </c>
      <c r="B141" s="287">
        <v>0.11</v>
      </c>
      <c r="C141" s="287">
        <v>0.21</v>
      </c>
      <c r="D141" s="287">
        <v>0.06</v>
      </c>
      <c r="E141" s="287">
        <v>0.28000000000000003</v>
      </c>
      <c r="F141" s="287">
        <v>0.41</v>
      </c>
      <c r="G141" s="287">
        <v>0.26</v>
      </c>
      <c r="H141" s="287">
        <v>0.34</v>
      </c>
      <c r="I141" s="287">
        <v>0</v>
      </c>
      <c r="J141" s="287">
        <v>0</v>
      </c>
      <c r="K141" s="287">
        <v>0</v>
      </c>
      <c r="L141" s="287">
        <v>0</v>
      </c>
    </row>
    <row r="142" spans="1:12" ht="15.6" customHeight="1">
      <c r="A142" s="194" t="s">
        <v>850</v>
      </c>
      <c r="B142" s="287">
        <v>0.4</v>
      </c>
      <c r="C142" s="287">
        <v>0.97</v>
      </c>
      <c r="D142" s="287">
        <v>0.14000000000000001</v>
      </c>
      <c r="E142" s="287">
        <v>1.25</v>
      </c>
      <c r="F142" s="287">
        <v>0.75</v>
      </c>
      <c r="G142" s="287">
        <v>0.39</v>
      </c>
      <c r="H142" s="287">
        <v>0.34</v>
      </c>
      <c r="I142" s="287">
        <v>0.38</v>
      </c>
      <c r="J142" s="287">
        <v>0.05</v>
      </c>
      <c r="K142" s="287">
        <v>0</v>
      </c>
      <c r="L142" s="287">
        <v>0.73</v>
      </c>
    </row>
    <row r="143" spans="1:12" ht="15.6" customHeight="1">
      <c r="A143" s="194" t="s">
        <v>851</v>
      </c>
      <c r="B143" s="287">
        <v>0.33</v>
      </c>
      <c r="C143" s="287">
        <v>0.46</v>
      </c>
      <c r="D143" s="287">
        <v>0.27</v>
      </c>
      <c r="E143" s="287">
        <v>0.48</v>
      </c>
      <c r="F143" s="287">
        <v>1.0900000000000001</v>
      </c>
      <c r="G143" s="287">
        <v>0.65</v>
      </c>
      <c r="H143" s="287">
        <v>1.02</v>
      </c>
      <c r="I143" s="287">
        <v>0.42</v>
      </c>
      <c r="J143" s="287">
        <v>0.1</v>
      </c>
      <c r="K143" s="287">
        <v>0</v>
      </c>
      <c r="L143" s="287">
        <v>2.5499999999999998</v>
      </c>
    </row>
    <row r="144" spans="1:12" ht="15.6" customHeight="1">
      <c r="A144" s="194" t="s">
        <v>761</v>
      </c>
      <c r="B144" s="287">
        <v>0.73</v>
      </c>
      <c r="C144" s="287">
        <v>1.43</v>
      </c>
      <c r="D144" s="287">
        <v>0.41</v>
      </c>
      <c r="E144" s="287">
        <v>1.73</v>
      </c>
      <c r="F144" s="287">
        <v>1.84</v>
      </c>
      <c r="G144" s="287">
        <v>1.04</v>
      </c>
      <c r="H144" s="287">
        <v>1.35</v>
      </c>
      <c r="I144" s="287">
        <v>0.8</v>
      </c>
      <c r="J144" s="287">
        <v>0.15</v>
      </c>
      <c r="K144" s="287">
        <v>0</v>
      </c>
      <c r="L144" s="287">
        <v>3.27</v>
      </c>
    </row>
    <row r="145" spans="1:12" ht="15.6" customHeight="1">
      <c r="A145" s="194" t="s">
        <v>852</v>
      </c>
      <c r="B145" s="287">
        <v>41.64</v>
      </c>
      <c r="C145" s="287">
        <v>121.84</v>
      </c>
      <c r="D145" s="287">
        <v>3.32</v>
      </c>
      <c r="E145" s="287">
        <v>95.87</v>
      </c>
      <c r="F145" s="287">
        <v>20.64</v>
      </c>
      <c r="G145" s="287">
        <v>11.83</v>
      </c>
      <c r="H145" s="287">
        <v>0</v>
      </c>
      <c r="I145" s="287">
        <v>271.14999999999998</v>
      </c>
      <c r="J145" s="287">
        <v>1.1100000000000001</v>
      </c>
      <c r="K145" s="287">
        <v>0</v>
      </c>
      <c r="L145" s="287">
        <v>12.36</v>
      </c>
    </row>
    <row r="146" spans="1:12" ht="15.6" customHeight="1">
      <c r="A146" s="194" t="s">
        <v>853</v>
      </c>
      <c r="B146" s="287">
        <v>7.39</v>
      </c>
      <c r="C146" s="287">
        <v>19.239999999999998</v>
      </c>
      <c r="D146" s="287">
        <v>3.62</v>
      </c>
      <c r="E146" s="287">
        <v>26.92</v>
      </c>
      <c r="F146" s="287">
        <v>3.94</v>
      </c>
      <c r="G146" s="287">
        <v>9.36</v>
      </c>
      <c r="H146" s="287">
        <v>3.64</v>
      </c>
      <c r="I146" s="287">
        <v>0</v>
      </c>
      <c r="J146" s="287">
        <v>3.22</v>
      </c>
      <c r="K146" s="287">
        <v>0</v>
      </c>
      <c r="L146" s="287">
        <v>0</v>
      </c>
    </row>
    <row r="147" spans="1:12" ht="27" customHeight="1">
      <c r="A147" s="1076" t="s">
        <v>856</v>
      </c>
      <c r="B147" s="1076"/>
      <c r="C147" s="1076"/>
      <c r="D147" s="1076"/>
      <c r="E147" s="1076"/>
      <c r="F147" s="1076"/>
      <c r="G147" s="1076"/>
      <c r="H147" s="1076"/>
      <c r="I147" s="1076"/>
      <c r="J147" s="1076"/>
      <c r="K147" s="1076"/>
      <c r="L147" s="1076"/>
    </row>
    <row r="148" spans="1:12" ht="23.7" customHeight="1">
      <c r="A148" s="968" t="s">
        <v>854</v>
      </c>
      <c r="B148" s="968"/>
      <c r="C148" s="968"/>
      <c r="D148" s="968"/>
      <c r="E148" s="968"/>
      <c r="F148" s="968"/>
      <c r="G148" s="968"/>
      <c r="H148" s="968"/>
      <c r="I148" s="968"/>
      <c r="J148" s="968"/>
      <c r="K148" s="968"/>
      <c r="L148" s="968"/>
    </row>
    <row r="149" spans="1:12" ht="18.600000000000001" customHeight="1">
      <c r="A149" s="12"/>
      <c r="B149" s="12"/>
      <c r="C149" s="12"/>
      <c r="D149" s="12"/>
      <c r="E149" s="12"/>
      <c r="F149" s="12"/>
      <c r="G149" s="12"/>
      <c r="H149" s="12"/>
      <c r="I149" s="12"/>
      <c r="J149" s="12"/>
      <c r="K149" s="12"/>
      <c r="L149" s="12"/>
    </row>
    <row r="150" spans="1:12" ht="14.7" customHeight="1">
      <c r="A150" s="1083" t="s">
        <v>857</v>
      </c>
      <c r="B150" s="1083"/>
      <c r="C150" s="1083"/>
      <c r="D150" s="1083"/>
      <c r="E150" s="1083"/>
      <c r="F150" s="1083"/>
      <c r="G150" s="1083"/>
      <c r="H150" s="1083"/>
      <c r="I150" s="1083"/>
      <c r="J150" s="1083"/>
      <c r="K150" s="1083"/>
      <c r="L150" s="1083"/>
    </row>
    <row r="151" spans="1:12">
      <c r="A151" s="1081"/>
      <c r="B151" s="1026" t="s">
        <v>631</v>
      </c>
      <c r="C151" s="1026"/>
      <c r="D151" s="1026"/>
      <c r="E151" s="1026" t="s">
        <v>243</v>
      </c>
      <c r="F151" s="1026"/>
      <c r="G151" s="1026" t="s">
        <v>514</v>
      </c>
      <c r="H151" s="1026"/>
      <c r="I151" s="1026" t="s">
        <v>257</v>
      </c>
      <c r="J151" s="1026"/>
      <c r="K151" s="1026" t="s">
        <v>398</v>
      </c>
      <c r="L151" s="1026"/>
    </row>
    <row r="152" spans="1:12">
      <c r="A152" s="1081"/>
      <c r="B152" s="172" t="s">
        <v>848</v>
      </c>
      <c r="C152" s="172" t="s">
        <v>845</v>
      </c>
      <c r="D152" s="172" t="s">
        <v>846</v>
      </c>
      <c r="E152" s="172" t="s">
        <v>845</v>
      </c>
      <c r="F152" s="172" t="s">
        <v>846</v>
      </c>
      <c r="G152" s="172" t="s">
        <v>845</v>
      </c>
      <c r="H152" s="172" t="s">
        <v>846</v>
      </c>
      <c r="I152" s="172" t="s">
        <v>845</v>
      </c>
      <c r="J152" s="172" t="s">
        <v>846</v>
      </c>
      <c r="K152" s="172" t="s">
        <v>845</v>
      </c>
      <c r="L152" s="172" t="s">
        <v>846</v>
      </c>
    </row>
    <row r="153" spans="1:12">
      <c r="A153" s="194" t="s">
        <v>849</v>
      </c>
      <c r="B153" s="291">
        <v>0.22</v>
      </c>
      <c r="C153" s="277">
        <v>0.7</v>
      </c>
      <c r="D153" s="277">
        <v>7.0000000000000007E-2</v>
      </c>
      <c r="E153" s="277">
        <v>0.99</v>
      </c>
      <c r="F153" s="277">
        <v>0.23</v>
      </c>
      <c r="G153" s="277">
        <v>0.28000000000000003</v>
      </c>
      <c r="H153" s="277">
        <v>0.18</v>
      </c>
      <c r="I153" s="277">
        <v>0.05</v>
      </c>
      <c r="J153" s="277">
        <v>0.02</v>
      </c>
      <c r="K153" s="277">
        <v>0.13</v>
      </c>
      <c r="L153" s="277">
        <v>0.24</v>
      </c>
    </row>
    <row r="154" spans="1:12">
      <c r="A154" s="194" t="s">
        <v>765</v>
      </c>
      <c r="B154" s="291">
        <v>0.1</v>
      </c>
      <c r="C154" s="277">
        <v>0.28999999999999998</v>
      </c>
      <c r="D154" s="277">
        <v>0.04</v>
      </c>
      <c r="E154" s="277">
        <v>0.36</v>
      </c>
      <c r="F154" s="277">
        <v>0.24</v>
      </c>
      <c r="G154" s="277">
        <v>0.69</v>
      </c>
      <c r="H154" s="277">
        <v>0</v>
      </c>
      <c r="I154" s="277">
        <v>0</v>
      </c>
      <c r="J154" s="277">
        <v>0.01</v>
      </c>
      <c r="K154" s="277">
        <v>0.08</v>
      </c>
      <c r="L154" s="277">
        <v>0.09</v>
      </c>
    </row>
    <row r="155" spans="1:12">
      <c r="A155" s="194" t="s">
        <v>850</v>
      </c>
      <c r="B155" s="291">
        <v>0.32</v>
      </c>
      <c r="C155" s="277">
        <v>1</v>
      </c>
      <c r="D155" s="277">
        <v>0.11</v>
      </c>
      <c r="E155" s="277">
        <v>1.35</v>
      </c>
      <c r="F155" s="277">
        <v>0.48</v>
      </c>
      <c r="G155" s="277">
        <v>0.97</v>
      </c>
      <c r="H155" s="277">
        <v>0.18</v>
      </c>
      <c r="I155" s="277">
        <v>0.05</v>
      </c>
      <c r="J155" s="277">
        <v>0.03</v>
      </c>
      <c r="K155" s="277">
        <v>0.2</v>
      </c>
      <c r="L155" s="277">
        <v>0.32</v>
      </c>
    </row>
    <row r="156" spans="1:12">
      <c r="A156" s="194" t="s">
        <v>851</v>
      </c>
      <c r="B156" s="291">
        <v>0.2</v>
      </c>
      <c r="C156" s="277">
        <v>0.25</v>
      </c>
      <c r="D156" s="277">
        <v>0.19</v>
      </c>
      <c r="E156" s="277">
        <v>0.27</v>
      </c>
      <c r="F156" s="277">
        <v>0.51</v>
      </c>
      <c r="G156" s="277">
        <v>0.97</v>
      </c>
      <c r="H156" s="277">
        <v>1.82</v>
      </c>
      <c r="I156" s="277">
        <v>0</v>
      </c>
      <c r="J156" s="277">
        <v>0.12</v>
      </c>
      <c r="K156" s="277">
        <v>0.1</v>
      </c>
      <c r="L156" s="277">
        <v>0.13</v>
      </c>
    </row>
    <row r="157" spans="1:12">
      <c r="A157" s="194" t="s">
        <v>761</v>
      </c>
      <c r="B157" s="291">
        <v>0.53</v>
      </c>
      <c r="C157" s="277">
        <v>1.25</v>
      </c>
      <c r="D157" s="277">
        <v>0.3</v>
      </c>
      <c r="E157" s="277">
        <v>1.62</v>
      </c>
      <c r="F157" s="277">
        <v>0.99</v>
      </c>
      <c r="G157" s="277">
        <v>1.93</v>
      </c>
      <c r="H157" s="277">
        <v>2</v>
      </c>
      <c r="I157" s="277">
        <v>0.05</v>
      </c>
      <c r="J157" s="277">
        <v>0.15</v>
      </c>
      <c r="K157" s="277">
        <v>0.3</v>
      </c>
      <c r="L157" s="277">
        <v>0.45</v>
      </c>
    </row>
    <row r="158" spans="1:12">
      <c r="A158" s="194" t="s">
        <v>852</v>
      </c>
      <c r="B158" s="291">
        <v>16.739999999999998</v>
      </c>
      <c r="C158" s="277">
        <v>67.08</v>
      </c>
      <c r="D158" s="277">
        <v>1.1399999999999999</v>
      </c>
      <c r="E158" s="277">
        <v>96</v>
      </c>
      <c r="F158" s="277">
        <v>5.18</v>
      </c>
      <c r="G158" s="277">
        <v>17.12</v>
      </c>
      <c r="H158" s="277">
        <v>2.5499999999999998</v>
      </c>
      <c r="I158" s="277">
        <v>4.08</v>
      </c>
      <c r="J158" s="277">
        <v>0.34</v>
      </c>
      <c r="K158" s="277">
        <v>4.1900000000000004</v>
      </c>
      <c r="L158" s="277">
        <v>3.31</v>
      </c>
    </row>
    <row r="159" spans="1:12" ht="14.85" customHeight="1">
      <c r="A159" s="194" t="s">
        <v>853</v>
      </c>
      <c r="B159" s="291">
        <v>8.4</v>
      </c>
      <c r="C159" s="277">
        <v>32.29</v>
      </c>
      <c r="D159" s="277">
        <v>3.33</v>
      </c>
      <c r="E159" s="277">
        <v>44.59</v>
      </c>
      <c r="F159" s="277">
        <v>4.3</v>
      </c>
      <c r="G159" s="277">
        <v>33.549999999999997</v>
      </c>
      <c r="H159" s="277">
        <v>2.0699999999999998</v>
      </c>
      <c r="I159" s="277">
        <v>0</v>
      </c>
      <c r="J159" s="277">
        <v>1.71</v>
      </c>
      <c r="K159" s="277">
        <v>0</v>
      </c>
      <c r="L159" s="277">
        <v>0</v>
      </c>
    </row>
    <row r="160" spans="1:12" ht="39" customHeight="1">
      <c r="A160" s="929" t="s">
        <v>776</v>
      </c>
      <c r="B160" s="929"/>
      <c r="C160" s="929"/>
      <c r="D160" s="929"/>
      <c r="E160" s="929"/>
      <c r="F160" s="929"/>
      <c r="G160" s="929"/>
      <c r="H160" s="929"/>
      <c r="I160" s="929"/>
      <c r="J160" s="929"/>
      <c r="K160" s="929"/>
      <c r="L160" s="929"/>
    </row>
    <row r="161" spans="1:12" ht="18" customHeight="1">
      <c r="A161" s="984" t="s">
        <v>854</v>
      </c>
      <c r="B161" s="984"/>
      <c r="C161" s="984"/>
      <c r="D161" s="984"/>
      <c r="E161" s="984"/>
      <c r="F161" s="984"/>
      <c r="G161" s="984"/>
      <c r="H161" s="984"/>
      <c r="I161" s="984"/>
      <c r="J161" s="984"/>
      <c r="K161" s="984"/>
      <c r="L161" s="984"/>
    </row>
    <row r="162" spans="1:12">
      <c r="A162" s="67"/>
      <c r="B162" s="67"/>
      <c r="C162" s="67"/>
      <c r="D162" s="67"/>
      <c r="E162" s="67"/>
      <c r="F162" s="67"/>
      <c r="G162" s="67"/>
      <c r="H162" s="67"/>
      <c r="I162" s="67"/>
      <c r="J162" s="67"/>
      <c r="K162" s="67"/>
      <c r="L162" s="67"/>
    </row>
    <row r="163" spans="1:12" ht="16.2">
      <c r="A163" s="1004" t="s">
        <v>858</v>
      </c>
      <c r="B163" s="1004"/>
      <c r="C163" s="1004"/>
      <c r="D163" s="1004"/>
      <c r="E163" s="1004"/>
      <c r="F163" s="1004"/>
      <c r="G163" s="1004"/>
      <c r="H163" s="1004"/>
      <c r="I163" s="1004"/>
      <c r="J163" s="1004"/>
      <c r="K163" s="1004"/>
      <c r="L163" s="1004"/>
    </row>
    <row r="164" spans="1:12">
      <c r="A164" s="1081"/>
      <c r="B164" s="1026" t="s">
        <v>631</v>
      </c>
      <c r="C164" s="1026"/>
      <c r="D164" s="1026"/>
      <c r="E164" s="1026" t="s">
        <v>243</v>
      </c>
      <c r="F164" s="1026"/>
      <c r="G164" s="1026" t="s">
        <v>514</v>
      </c>
      <c r="H164" s="1026"/>
      <c r="I164" s="1026" t="s">
        <v>257</v>
      </c>
      <c r="J164" s="1026"/>
      <c r="K164" s="1026" t="s">
        <v>398</v>
      </c>
      <c r="L164" s="1026"/>
    </row>
    <row r="165" spans="1:12">
      <c r="A165" s="1081"/>
      <c r="B165" s="172" t="s">
        <v>848</v>
      </c>
      <c r="C165" s="172" t="s">
        <v>845</v>
      </c>
      <c r="D165" s="172" t="s">
        <v>846</v>
      </c>
      <c r="E165" s="172" t="s">
        <v>845</v>
      </c>
      <c r="F165" s="172" t="s">
        <v>846</v>
      </c>
      <c r="G165" s="172" t="s">
        <v>845</v>
      </c>
      <c r="H165" s="172" t="s">
        <v>846</v>
      </c>
      <c r="I165" s="172" t="s">
        <v>845</v>
      </c>
      <c r="J165" s="172" t="s">
        <v>846</v>
      </c>
      <c r="K165" s="172" t="s">
        <v>845</v>
      </c>
      <c r="L165" s="172" t="s">
        <v>846</v>
      </c>
    </row>
    <row r="166" spans="1:12" ht="14.85" customHeight="1">
      <c r="A166" s="194" t="s">
        <v>849</v>
      </c>
      <c r="B166" s="291">
        <v>0.24</v>
      </c>
      <c r="C166" s="287">
        <v>0.75</v>
      </c>
      <c r="D166" s="287">
        <v>7.0000000000000007E-2</v>
      </c>
      <c r="E166" s="287">
        <v>1.02</v>
      </c>
      <c r="F166" s="287">
        <v>0.34</v>
      </c>
      <c r="G166" s="287">
        <v>0.28000000000000003</v>
      </c>
      <c r="H166" s="287">
        <v>0.18</v>
      </c>
      <c r="I166" s="287">
        <v>0.05</v>
      </c>
      <c r="J166" s="287">
        <v>0.02</v>
      </c>
      <c r="K166" s="287">
        <v>0</v>
      </c>
      <c r="L166" s="287">
        <v>1.67</v>
      </c>
    </row>
    <row r="167" spans="1:12" ht="14.85" customHeight="1">
      <c r="A167" s="194" t="s">
        <v>765</v>
      </c>
      <c r="B167" s="291">
        <v>0.1</v>
      </c>
      <c r="C167" s="287">
        <v>0.31</v>
      </c>
      <c r="D167" s="287">
        <v>0.03</v>
      </c>
      <c r="E167" s="287">
        <v>0.37</v>
      </c>
      <c r="F167" s="287">
        <v>0.3</v>
      </c>
      <c r="G167" s="287">
        <v>0.69</v>
      </c>
      <c r="H167" s="287">
        <v>0</v>
      </c>
      <c r="I167" s="287">
        <v>0</v>
      </c>
      <c r="J167" s="287">
        <v>0.01</v>
      </c>
      <c r="K167" s="287">
        <v>0</v>
      </c>
      <c r="L167" s="287">
        <v>0</v>
      </c>
    </row>
    <row r="168" spans="1:12" ht="14.85" customHeight="1">
      <c r="A168" s="194" t="s">
        <v>850</v>
      </c>
      <c r="B168" s="291">
        <v>0.34</v>
      </c>
      <c r="C168" s="287">
        <v>1.07</v>
      </c>
      <c r="D168" s="287">
        <v>0.1</v>
      </c>
      <c r="E168" s="287">
        <v>1.39</v>
      </c>
      <c r="F168" s="287">
        <v>0.64</v>
      </c>
      <c r="G168" s="287">
        <v>0.97</v>
      </c>
      <c r="H168" s="287">
        <v>0.18</v>
      </c>
      <c r="I168" s="287">
        <v>0.05</v>
      </c>
      <c r="J168" s="287">
        <v>0.03</v>
      </c>
      <c r="K168" s="287">
        <v>0</v>
      </c>
      <c r="L168" s="287">
        <v>1.67</v>
      </c>
    </row>
    <row r="169" spans="1:12" ht="14.85" customHeight="1">
      <c r="A169" s="194" t="s">
        <v>851</v>
      </c>
      <c r="B169" s="291">
        <v>0.21</v>
      </c>
      <c r="C169" s="287">
        <v>0.25</v>
      </c>
      <c r="D169" s="287">
        <v>0.2</v>
      </c>
      <c r="E169" s="287">
        <v>0.27</v>
      </c>
      <c r="F169" s="287">
        <v>0.68</v>
      </c>
      <c r="G169" s="287">
        <v>0.97</v>
      </c>
      <c r="H169" s="287">
        <v>1.82</v>
      </c>
      <c r="I169" s="287">
        <v>0</v>
      </c>
      <c r="J169" s="287">
        <v>0.12</v>
      </c>
      <c r="K169" s="287">
        <v>0</v>
      </c>
      <c r="L169" s="287">
        <v>0.67</v>
      </c>
    </row>
    <row r="170" spans="1:12" ht="14.85" customHeight="1">
      <c r="A170" s="194" t="s">
        <v>761</v>
      </c>
      <c r="B170" s="291">
        <v>0.55000000000000004</v>
      </c>
      <c r="C170" s="287">
        <v>1.32</v>
      </c>
      <c r="D170" s="287">
        <v>0.3</v>
      </c>
      <c r="E170" s="287">
        <v>1.66</v>
      </c>
      <c r="F170" s="287">
        <v>1.32</v>
      </c>
      <c r="G170" s="287">
        <v>1.93</v>
      </c>
      <c r="H170" s="287">
        <v>2</v>
      </c>
      <c r="I170" s="287">
        <v>0.05</v>
      </c>
      <c r="J170" s="287">
        <v>0.15</v>
      </c>
      <c r="K170" s="287">
        <v>0</v>
      </c>
      <c r="L170" s="287">
        <v>2.34</v>
      </c>
    </row>
    <row r="171" spans="1:12" ht="14.85" customHeight="1">
      <c r="A171" s="194" t="s">
        <v>852</v>
      </c>
      <c r="B171" s="291">
        <v>18.52</v>
      </c>
      <c r="C171" s="287">
        <v>72.5</v>
      </c>
      <c r="D171" s="287">
        <v>1.1599999999999999</v>
      </c>
      <c r="E171" s="287">
        <v>99.28</v>
      </c>
      <c r="F171" s="287">
        <v>7.82</v>
      </c>
      <c r="G171" s="287">
        <v>17.12</v>
      </c>
      <c r="H171" s="287">
        <v>2.5499999999999998</v>
      </c>
      <c r="I171" s="287">
        <v>4.08</v>
      </c>
      <c r="J171" s="287">
        <v>0.34</v>
      </c>
      <c r="K171" s="287">
        <v>0</v>
      </c>
      <c r="L171" s="287">
        <v>21.35</v>
      </c>
    </row>
    <row r="172" spans="1:12" ht="14.85" customHeight="1">
      <c r="A172" s="194" t="s">
        <v>853</v>
      </c>
      <c r="B172" s="291">
        <v>9.3800000000000008</v>
      </c>
      <c r="C172" s="287">
        <v>35.07</v>
      </c>
      <c r="D172" s="287">
        <v>3.62</v>
      </c>
      <c r="E172" s="287">
        <v>46.12</v>
      </c>
      <c r="F172" s="287">
        <v>4.4400000000000004</v>
      </c>
      <c r="G172" s="287">
        <v>33.549999999999997</v>
      </c>
      <c r="H172" s="287">
        <v>2.0699999999999998</v>
      </c>
      <c r="I172" s="287">
        <v>0</v>
      </c>
      <c r="J172" s="287">
        <v>1.71</v>
      </c>
      <c r="K172" s="287">
        <v>0</v>
      </c>
      <c r="L172" s="287">
        <v>0</v>
      </c>
    </row>
    <row r="173" spans="1:12" ht="17.100000000000001" customHeight="1">
      <c r="A173" s="1076" t="s">
        <v>856</v>
      </c>
      <c r="B173" s="1076"/>
      <c r="C173" s="1076"/>
      <c r="D173" s="1076"/>
      <c r="E173" s="1076"/>
      <c r="F173" s="1076"/>
      <c r="G173" s="1076"/>
      <c r="H173" s="1076"/>
      <c r="I173" s="1076"/>
      <c r="J173" s="1076"/>
      <c r="K173" s="1076"/>
      <c r="L173" s="1076"/>
    </row>
    <row r="174" spans="1:12" ht="21.6" customHeight="1">
      <c r="A174" s="968" t="s">
        <v>854</v>
      </c>
      <c r="B174" s="968"/>
      <c r="C174" s="968"/>
      <c r="D174" s="968"/>
      <c r="E174" s="968"/>
      <c r="F174" s="968"/>
      <c r="G174" s="968"/>
      <c r="H174" s="968"/>
      <c r="I174" s="968"/>
      <c r="J174" s="968"/>
      <c r="K174" s="968"/>
      <c r="L174" s="968"/>
    </row>
    <row r="175" spans="1:12">
      <c r="A175" s="12"/>
      <c r="B175" s="12"/>
      <c r="C175" s="12"/>
      <c r="D175" s="12"/>
      <c r="E175" s="12"/>
      <c r="F175" s="12"/>
      <c r="G175" s="12"/>
    </row>
    <row r="176" spans="1:12" ht="16.2">
      <c r="A176" s="1004" t="s">
        <v>859</v>
      </c>
      <c r="B176" s="1004"/>
      <c r="C176" s="1004"/>
      <c r="D176" s="1004"/>
      <c r="E176" s="1004"/>
      <c r="F176" s="1004"/>
      <c r="G176" s="1004"/>
      <c r="H176" s="1004"/>
      <c r="I176" s="1004"/>
      <c r="J176" s="1004"/>
      <c r="K176" s="1004"/>
      <c r="L176" s="1004"/>
    </row>
    <row r="177" spans="1:12">
      <c r="A177" s="1081"/>
      <c r="B177" s="1026" t="s">
        <v>631</v>
      </c>
      <c r="C177" s="1026"/>
      <c r="D177" s="1026"/>
      <c r="E177" s="1026" t="s">
        <v>243</v>
      </c>
      <c r="F177" s="1026"/>
      <c r="G177" s="1026" t="s">
        <v>514</v>
      </c>
      <c r="H177" s="1026"/>
      <c r="I177" s="1026" t="s">
        <v>257</v>
      </c>
      <c r="J177" s="1026"/>
      <c r="K177" s="1026" t="s">
        <v>398</v>
      </c>
      <c r="L177" s="1026"/>
    </row>
    <row r="178" spans="1:12">
      <c r="A178" s="1081"/>
      <c r="B178" s="172" t="s">
        <v>848</v>
      </c>
      <c r="C178" s="172" t="s">
        <v>845</v>
      </c>
      <c r="D178" s="172" t="s">
        <v>846</v>
      </c>
      <c r="E178" s="172" t="s">
        <v>845</v>
      </c>
      <c r="F178" s="172" t="s">
        <v>846</v>
      </c>
      <c r="G178" s="172" t="s">
        <v>845</v>
      </c>
      <c r="H178" s="172" t="s">
        <v>846</v>
      </c>
      <c r="I178" s="172" t="s">
        <v>845</v>
      </c>
      <c r="J178" s="172" t="s">
        <v>846</v>
      </c>
      <c r="K178" s="172" t="s">
        <v>845</v>
      </c>
      <c r="L178" s="172" t="s">
        <v>846</v>
      </c>
    </row>
    <row r="179" spans="1:12" ht="15" customHeight="1">
      <c r="A179" s="194" t="s">
        <v>849</v>
      </c>
      <c r="B179" s="291">
        <v>0.27093253570387715</v>
      </c>
      <c r="C179" s="291">
        <v>0.75018536263613145</v>
      </c>
      <c r="D179" s="291">
        <v>0.10156656696523707</v>
      </c>
      <c r="E179" s="291">
        <v>1.002386647266587</v>
      </c>
      <c r="F179" s="291">
        <v>0.27379543485668362</v>
      </c>
      <c r="G179" s="291">
        <v>0.29585771462859223</v>
      </c>
      <c r="H179" s="291">
        <v>0.65344100618065892</v>
      </c>
      <c r="I179" s="291">
        <v>0.1043169686740707</v>
      </c>
      <c r="J179" s="291">
        <v>6.8510185114841318E-2</v>
      </c>
      <c r="K179" s="291">
        <v>0.13799671245832024</v>
      </c>
      <c r="L179" s="291">
        <v>6.6167584184374073E-2</v>
      </c>
    </row>
    <row r="180" spans="1:12" ht="15" customHeight="1">
      <c r="A180" s="194" t="s">
        <v>765</v>
      </c>
      <c r="B180" s="291">
        <v>0.10944280113504001</v>
      </c>
      <c r="C180" s="291">
        <v>0.25157000098051219</v>
      </c>
      <c r="D180" s="291">
        <v>5.8026346477319156E-2</v>
      </c>
      <c r="E180" s="291">
        <v>0.29557554983501921</v>
      </c>
      <c r="F180" s="291">
        <v>0.32855452182802042</v>
      </c>
      <c r="G180" s="291">
        <v>0.44378657194288834</v>
      </c>
      <c r="H180" s="291">
        <v>0.21781366872688629</v>
      </c>
      <c r="I180" s="291">
        <v>0</v>
      </c>
      <c r="J180" s="291">
        <v>0</v>
      </c>
      <c r="K180" s="291">
        <v>0.27599342491664047</v>
      </c>
      <c r="L180" s="291">
        <v>0.15439102976353949</v>
      </c>
    </row>
    <row r="181" spans="1:12" ht="15" customHeight="1">
      <c r="A181" s="194" t="s">
        <v>850</v>
      </c>
      <c r="B181" s="291">
        <v>0.38332025570526368</v>
      </c>
      <c r="C181" s="291">
        <v>1.0239261011131275</v>
      </c>
      <c r="D181" s="291">
        <v>0.15959291344255622</v>
      </c>
      <c r="E181" s="291">
        <v>1.2979621971016062</v>
      </c>
      <c r="F181" s="291">
        <v>0.60234995668470404</v>
      </c>
      <c r="G181" s="291">
        <v>1.0355020012000726</v>
      </c>
      <c r="H181" s="291">
        <v>0.87125467490754516</v>
      </c>
      <c r="I181" s="291">
        <v>0.1043169686740707</v>
      </c>
      <c r="J181" s="291">
        <v>6.8510185114841318E-2</v>
      </c>
      <c r="K181" s="291">
        <v>0.48298849360412083</v>
      </c>
      <c r="L181" s="291">
        <v>0.22055861394791357</v>
      </c>
    </row>
    <row r="182" spans="1:12" ht="15" customHeight="1">
      <c r="A182" s="194" t="s">
        <v>851</v>
      </c>
      <c r="B182" s="291">
        <v>0.25777055138285926</v>
      </c>
      <c r="C182" s="291">
        <v>0.43346054125778904</v>
      </c>
      <c r="D182" s="291">
        <v>0.19421229928163389</v>
      </c>
      <c r="E182" s="291">
        <v>0.56544887794525411</v>
      </c>
      <c r="F182" s="291">
        <v>0.55854268710763444</v>
      </c>
      <c r="G182" s="291">
        <v>0.29585771462859223</v>
      </c>
      <c r="H182" s="291">
        <v>1.7425093498150903</v>
      </c>
      <c r="I182" s="291">
        <v>5.2158484337035349E-2</v>
      </c>
      <c r="J182" s="291">
        <v>0.11561093738129473</v>
      </c>
      <c r="K182" s="291">
        <v>0.13799671245832024</v>
      </c>
      <c r="L182" s="291">
        <v>9.5575399377429204E-2</v>
      </c>
    </row>
    <row r="183" spans="1:12" ht="15" customHeight="1">
      <c r="A183" s="194" t="s">
        <v>761</v>
      </c>
      <c r="B183" s="291">
        <v>0.64109080708812294</v>
      </c>
      <c r="C183" s="291">
        <v>1.4573866423709165</v>
      </c>
      <c r="D183" s="291">
        <v>0.35380521272419008</v>
      </c>
      <c r="E183" s="291">
        <v>1.8634110750468604</v>
      </c>
      <c r="F183" s="291">
        <v>1.1608926437923386</v>
      </c>
      <c r="G183" s="291">
        <v>1.3313597158286647</v>
      </c>
      <c r="H183" s="291">
        <v>2.6137640247226352</v>
      </c>
      <c r="I183" s="291">
        <v>0.15647545301110605</v>
      </c>
      <c r="J183" s="291">
        <v>0.18412112249613605</v>
      </c>
      <c r="K183" s="291">
        <v>0.62098520606244101</v>
      </c>
      <c r="L183" s="291">
        <v>0.31613401332534274</v>
      </c>
    </row>
    <row r="184" spans="1:12" ht="15" customHeight="1">
      <c r="A184" s="194" t="s">
        <v>852</v>
      </c>
      <c r="B184" s="291">
        <v>31.704876314316262</v>
      </c>
      <c r="C184" s="291">
        <v>113.5254875827615</v>
      </c>
      <c r="D184" s="291">
        <v>2.1051532920868881</v>
      </c>
      <c r="E184" s="291">
        <v>64.371214309722234</v>
      </c>
      <c r="F184" s="291">
        <v>5.2842518927339936</v>
      </c>
      <c r="G184" s="291">
        <v>902.07017190257773</v>
      </c>
      <c r="H184" s="291">
        <v>23.52387622250372</v>
      </c>
      <c r="I184" s="291">
        <v>3.5467769349184035</v>
      </c>
      <c r="J184" s="291">
        <v>1.2160557857884335</v>
      </c>
      <c r="K184" s="291">
        <v>210.09999471779255</v>
      </c>
      <c r="L184" s="291">
        <v>1.8968040799520565</v>
      </c>
    </row>
    <row r="185" spans="1:12" ht="15" customHeight="1">
      <c r="A185" s="194" t="s">
        <v>853</v>
      </c>
      <c r="B185" s="291">
        <v>10.411790702160534</v>
      </c>
      <c r="C185" s="291">
        <v>36.350960213622926</v>
      </c>
      <c r="D185" s="291">
        <v>2.8414741117942741</v>
      </c>
      <c r="E185" s="291">
        <v>50.20929013936609</v>
      </c>
      <c r="F185" s="291">
        <v>3.6368643740569757</v>
      </c>
      <c r="G185" s="291">
        <v>16.272174304572573</v>
      </c>
      <c r="H185" s="291">
        <v>0.44378657194288834</v>
      </c>
      <c r="I185" s="291">
        <v>0</v>
      </c>
      <c r="J185" s="291">
        <v>1.4604375614369898</v>
      </c>
      <c r="K185" s="291">
        <v>0</v>
      </c>
      <c r="L185" s="291">
        <v>0</v>
      </c>
    </row>
    <row r="186" spans="1:12" ht="25.35" customHeight="1">
      <c r="A186" s="929" t="s">
        <v>860</v>
      </c>
      <c r="B186" s="929"/>
      <c r="C186" s="929"/>
      <c r="D186" s="929"/>
      <c r="E186" s="929"/>
      <c r="F186" s="929"/>
      <c r="G186" s="929"/>
      <c r="H186" s="929"/>
      <c r="I186" s="929"/>
      <c r="J186" s="929"/>
      <c r="K186" s="929"/>
      <c r="L186" s="929"/>
    </row>
    <row r="187" spans="1:12" ht="12.6" customHeight="1">
      <c r="A187" s="984" t="s">
        <v>854</v>
      </c>
      <c r="B187" s="984"/>
      <c r="C187" s="984"/>
      <c r="D187" s="984"/>
      <c r="E187" s="984"/>
      <c r="F187" s="984"/>
      <c r="G187" s="984"/>
      <c r="H187" s="984"/>
      <c r="I187" s="984"/>
      <c r="J187" s="984"/>
      <c r="K187" s="984"/>
      <c r="L187" s="984"/>
    </row>
    <row r="188" spans="1:12">
      <c r="A188" s="64"/>
      <c r="B188" s="65"/>
      <c r="C188" s="65"/>
      <c r="D188" s="65"/>
      <c r="E188" s="65"/>
      <c r="F188" s="65"/>
      <c r="G188" s="65"/>
      <c r="H188" s="65"/>
      <c r="I188" s="65"/>
      <c r="J188" s="65"/>
      <c r="K188" s="65"/>
      <c r="L188" s="65"/>
    </row>
    <row r="189" spans="1:12" ht="16.2">
      <c r="A189" s="1004" t="s">
        <v>861</v>
      </c>
      <c r="B189" s="1004"/>
      <c r="C189" s="1004"/>
      <c r="D189" s="1004"/>
      <c r="E189" s="1004"/>
      <c r="F189" s="1004"/>
      <c r="G189" s="1004"/>
      <c r="H189" s="1004"/>
      <c r="I189" s="1004"/>
      <c r="J189" s="1004"/>
      <c r="K189" s="1004"/>
      <c r="L189" s="1004"/>
    </row>
    <row r="190" spans="1:12">
      <c r="A190" s="1081"/>
      <c r="B190" s="1026" t="s">
        <v>631</v>
      </c>
      <c r="C190" s="1026"/>
      <c r="D190" s="1026"/>
      <c r="E190" s="1026" t="s">
        <v>243</v>
      </c>
      <c r="F190" s="1026"/>
      <c r="G190" s="1026" t="s">
        <v>514</v>
      </c>
      <c r="H190" s="1026"/>
      <c r="I190" s="1026" t="s">
        <v>257</v>
      </c>
      <c r="J190" s="1026"/>
      <c r="K190" s="1026" t="s">
        <v>398</v>
      </c>
      <c r="L190" s="1026"/>
    </row>
    <row r="191" spans="1:12">
      <c r="A191" s="1081"/>
      <c r="B191" s="172" t="s">
        <v>848</v>
      </c>
      <c r="C191" s="172" t="s">
        <v>845</v>
      </c>
      <c r="D191" s="172" t="s">
        <v>846</v>
      </c>
      <c r="E191" s="172" t="s">
        <v>845</v>
      </c>
      <c r="F191" s="172" t="s">
        <v>846</v>
      </c>
      <c r="G191" s="172" t="s">
        <v>845</v>
      </c>
      <c r="H191" s="172" t="s">
        <v>846</v>
      </c>
      <c r="I191" s="172" t="s">
        <v>845</v>
      </c>
      <c r="J191" s="172" t="s">
        <v>846</v>
      </c>
      <c r="K191" s="172" t="s">
        <v>845</v>
      </c>
      <c r="L191" s="172" t="s">
        <v>846</v>
      </c>
    </row>
    <row r="192" spans="1:12" ht="13.35" customHeight="1">
      <c r="A192" s="194" t="s">
        <v>849</v>
      </c>
      <c r="B192" s="291">
        <v>0.28999999999999998</v>
      </c>
      <c r="C192" s="291">
        <v>0.78</v>
      </c>
      <c r="D192" s="291">
        <v>0.11</v>
      </c>
      <c r="E192" s="291">
        <v>1</v>
      </c>
      <c r="F192" s="291">
        <v>0.35</v>
      </c>
      <c r="G192" s="291">
        <v>0.29585771462859223</v>
      </c>
      <c r="H192" s="291">
        <v>0.65344100618065892</v>
      </c>
      <c r="I192" s="291">
        <v>0.104598865638377</v>
      </c>
      <c r="J192" s="291">
        <v>6.8527951502083448E-2</v>
      </c>
      <c r="K192" s="291">
        <v>0</v>
      </c>
      <c r="L192" s="291">
        <v>0</v>
      </c>
    </row>
    <row r="193" spans="1:12" ht="13.35" customHeight="1">
      <c r="A193" s="194" t="s">
        <v>765</v>
      </c>
      <c r="B193" s="291">
        <v>0.1</v>
      </c>
      <c r="C193" s="291">
        <v>0.25</v>
      </c>
      <c r="D193" s="291">
        <v>0.05</v>
      </c>
      <c r="E193" s="291">
        <v>0.3</v>
      </c>
      <c r="F193" s="291">
        <v>0.42</v>
      </c>
      <c r="G193" s="291">
        <v>0.44378657194288834</v>
      </c>
      <c r="H193" s="291">
        <v>0.21781366872688629</v>
      </c>
      <c r="I193" s="291">
        <v>0</v>
      </c>
      <c r="J193" s="291">
        <v>0</v>
      </c>
      <c r="K193" s="291">
        <v>0</v>
      </c>
      <c r="L193" s="291">
        <v>0</v>
      </c>
    </row>
    <row r="194" spans="1:12" ht="13.35" customHeight="1">
      <c r="A194" s="194" t="s">
        <v>850</v>
      </c>
      <c r="B194" s="291">
        <v>0.4</v>
      </c>
      <c r="C194" s="291">
        <v>1.05</v>
      </c>
      <c r="D194" s="291">
        <v>0.15</v>
      </c>
      <c r="E194" s="291">
        <v>1.3</v>
      </c>
      <c r="F194" s="291">
        <v>0.77</v>
      </c>
      <c r="G194" s="291">
        <v>1.0355020012000726</v>
      </c>
      <c r="H194" s="291">
        <v>0.87125467490754516</v>
      </c>
      <c r="I194" s="291">
        <v>0.104598865638377</v>
      </c>
      <c r="J194" s="291">
        <v>6.8527951502083448E-2</v>
      </c>
      <c r="K194" s="291">
        <v>0</v>
      </c>
      <c r="L194" s="291">
        <v>0</v>
      </c>
    </row>
    <row r="195" spans="1:12" ht="13.35" customHeight="1">
      <c r="A195" s="194" t="s">
        <v>851</v>
      </c>
      <c r="B195" s="291">
        <v>0.26</v>
      </c>
      <c r="C195" s="291">
        <v>0.45</v>
      </c>
      <c r="D195" s="291">
        <v>0.19</v>
      </c>
      <c r="E195" s="291">
        <v>0.56000000000000005</v>
      </c>
      <c r="F195" s="291">
        <v>0.54</v>
      </c>
      <c r="G195" s="291">
        <v>0.29585771462859223</v>
      </c>
      <c r="H195" s="291">
        <v>1.7425093498150903</v>
      </c>
      <c r="I195" s="291">
        <v>5.2299432819188502E-2</v>
      </c>
      <c r="J195" s="291">
        <v>0.11564091815976581</v>
      </c>
      <c r="K195" s="291">
        <v>0</v>
      </c>
      <c r="L195" s="291">
        <v>0</v>
      </c>
    </row>
    <row r="196" spans="1:12" ht="13.35" customHeight="1">
      <c r="A196" s="194" t="s">
        <v>761</v>
      </c>
      <c r="B196" s="291">
        <v>0.66</v>
      </c>
      <c r="C196" s="291">
        <v>1.49</v>
      </c>
      <c r="D196" s="291">
        <v>0.34</v>
      </c>
      <c r="E196" s="291">
        <v>1.86</v>
      </c>
      <c r="F196" s="291">
        <v>1.31</v>
      </c>
      <c r="G196" s="291">
        <v>1.3313597158286647</v>
      </c>
      <c r="H196" s="291">
        <v>2.6137640247226352</v>
      </c>
      <c r="I196" s="291">
        <v>0.1568982984575655</v>
      </c>
      <c r="J196" s="291">
        <v>0.18416886966184925</v>
      </c>
      <c r="K196" s="291">
        <v>0</v>
      </c>
      <c r="L196" s="291">
        <v>0</v>
      </c>
    </row>
    <row r="197" spans="1:12" ht="13.35" customHeight="1">
      <c r="A197" s="194" t="s">
        <v>852</v>
      </c>
      <c r="B197" s="291">
        <v>31.95</v>
      </c>
      <c r="C197" s="291">
        <v>108.36</v>
      </c>
      <c r="D197" s="291">
        <v>2.21</v>
      </c>
      <c r="E197" s="291">
        <v>65.63</v>
      </c>
      <c r="F197" s="291">
        <v>7.45</v>
      </c>
      <c r="G197" s="291">
        <v>902.07017190257773</v>
      </c>
      <c r="H197" s="291">
        <v>23.52387622250372</v>
      </c>
      <c r="I197" s="291">
        <v>3.5563614317048184</v>
      </c>
      <c r="J197" s="291">
        <v>1.2163711391619811</v>
      </c>
      <c r="K197" s="291">
        <v>0</v>
      </c>
      <c r="L197" s="291">
        <v>0</v>
      </c>
    </row>
    <row r="198" spans="1:12" ht="13.35" customHeight="1">
      <c r="A198" s="194" t="s">
        <v>853</v>
      </c>
      <c r="B198" s="291">
        <v>11.77</v>
      </c>
      <c r="C198" s="291">
        <v>38.979999999999997</v>
      </c>
      <c r="D198" s="291">
        <v>3.05</v>
      </c>
      <c r="E198" s="291">
        <v>51.26</v>
      </c>
      <c r="F198" s="291">
        <v>3.71</v>
      </c>
      <c r="G198" s="291">
        <v>16.272174304572573</v>
      </c>
      <c r="H198" s="291">
        <v>0.44378657194288834</v>
      </c>
      <c r="I198" s="291">
        <v>0</v>
      </c>
      <c r="J198" s="291">
        <v>1.4643841189372782</v>
      </c>
      <c r="K198" s="291">
        <v>0</v>
      </c>
      <c r="L198" s="291">
        <v>0</v>
      </c>
    </row>
    <row r="199" spans="1:12" ht="13.35" customHeight="1">
      <c r="A199" s="1076" t="s">
        <v>856</v>
      </c>
      <c r="B199" s="1076"/>
      <c r="C199" s="1076"/>
      <c r="D199" s="1076"/>
      <c r="E199" s="1076"/>
      <c r="F199" s="1076"/>
      <c r="G199" s="1076"/>
      <c r="H199" s="1076"/>
      <c r="I199" s="1076"/>
      <c r="J199" s="1076"/>
      <c r="K199" s="1076"/>
      <c r="L199" s="1076"/>
    </row>
    <row r="200" spans="1:12" ht="22.35" customHeight="1">
      <c r="A200" s="968" t="s">
        <v>854</v>
      </c>
      <c r="B200" s="968"/>
      <c r="C200" s="968"/>
      <c r="D200" s="968"/>
      <c r="E200" s="968"/>
      <c r="F200" s="968"/>
      <c r="G200" s="968"/>
      <c r="H200" s="968"/>
      <c r="I200" s="968"/>
      <c r="J200" s="968"/>
      <c r="K200" s="968"/>
      <c r="L200" s="968"/>
    </row>
    <row r="201" spans="1:12">
      <c r="A201" s="14"/>
      <c r="B201" s="14"/>
      <c r="C201" s="14"/>
      <c r="D201" s="14"/>
      <c r="E201" s="14"/>
      <c r="F201" s="14"/>
      <c r="G201" s="14"/>
      <c r="H201" s="14"/>
      <c r="I201" s="14"/>
      <c r="J201" s="14"/>
    </row>
    <row r="202" spans="1:12" ht="16.2">
      <c r="A202" s="1004" t="s">
        <v>862</v>
      </c>
      <c r="B202" s="1004"/>
      <c r="C202" s="1004"/>
      <c r="D202" s="1004"/>
      <c r="E202" s="1004"/>
      <c r="F202" s="1004"/>
      <c r="G202" s="1004"/>
      <c r="H202" s="1004"/>
      <c r="I202" s="1004"/>
      <c r="J202" s="1004"/>
      <c r="K202" s="1004"/>
      <c r="L202" s="1004"/>
    </row>
    <row r="203" spans="1:12">
      <c r="A203" s="1081"/>
      <c r="B203" s="1026" t="s">
        <v>631</v>
      </c>
      <c r="C203" s="1026"/>
      <c r="D203" s="1026"/>
      <c r="E203" s="1026" t="s">
        <v>243</v>
      </c>
      <c r="F203" s="1026"/>
      <c r="G203" s="1026" t="s">
        <v>514</v>
      </c>
      <c r="H203" s="1026"/>
      <c r="I203" s="1026" t="s">
        <v>257</v>
      </c>
      <c r="J203" s="1026"/>
      <c r="K203" s="1026" t="s">
        <v>398</v>
      </c>
      <c r="L203" s="1026"/>
    </row>
    <row r="204" spans="1:12">
      <c r="A204" s="1081"/>
      <c r="B204" s="172" t="s">
        <v>848</v>
      </c>
      <c r="C204" s="172" t="s">
        <v>845</v>
      </c>
      <c r="D204" s="172" t="s">
        <v>846</v>
      </c>
      <c r="E204" s="172" t="s">
        <v>845</v>
      </c>
      <c r="F204" s="172" t="s">
        <v>846</v>
      </c>
      <c r="G204" s="172" t="s">
        <v>845</v>
      </c>
      <c r="H204" s="172" t="s">
        <v>846</v>
      </c>
      <c r="I204" s="172" t="s">
        <v>845</v>
      </c>
      <c r="J204" s="172" t="s">
        <v>846</v>
      </c>
      <c r="K204" s="172" t="s">
        <v>845</v>
      </c>
      <c r="L204" s="172" t="s">
        <v>846</v>
      </c>
    </row>
    <row r="205" spans="1:12" ht="15" customHeight="1">
      <c r="A205" s="194" t="s">
        <v>849</v>
      </c>
      <c r="B205" s="291">
        <v>0.28999999999999998</v>
      </c>
      <c r="C205" s="291">
        <v>0.59817460861247429</v>
      </c>
      <c r="D205" s="291">
        <v>0.1407930393626976</v>
      </c>
      <c r="E205" s="291">
        <v>0.72171383997668037</v>
      </c>
      <c r="F205" s="291">
        <v>0.17845609016965081</v>
      </c>
      <c r="G205" s="291">
        <v>0.43611383036160523</v>
      </c>
      <c r="H205" s="291">
        <v>0.40447345211195102</v>
      </c>
      <c r="I205" s="291">
        <v>6.4499052138377033E-2</v>
      </c>
      <c r="J205" s="291">
        <v>9.947180471695298E-2</v>
      </c>
      <c r="K205" s="291">
        <v>0.65788983236198251</v>
      </c>
      <c r="L205" s="291">
        <v>0.29094423666017627</v>
      </c>
    </row>
    <row r="206" spans="1:12" ht="15" customHeight="1">
      <c r="A206" s="194" t="s">
        <v>765</v>
      </c>
      <c r="B206" s="291">
        <v>0.14394350769313338</v>
      </c>
      <c r="C206" s="291">
        <v>0.26558465311103746</v>
      </c>
      <c r="D206" s="291">
        <v>7.9041706308882853E-2</v>
      </c>
      <c r="E206" s="291">
        <v>0.34697780768109637</v>
      </c>
      <c r="F206" s="291">
        <v>0.24473978080409253</v>
      </c>
      <c r="G206" s="291">
        <v>0</v>
      </c>
      <c r="H206" s="291">
        <v>0.40447345211195102</v>
      </c>
      <c r="I206" s="291">
        <v>0</v>
      </c>
      <c r="J206" s="291">
        <v>0</v>
      </c>
      <c r="K206" s="291">
        <v>0.2753957437794346</v>
      </c>
      <c r="L206" s="291">
        <v>0.20638408905943542</v>
      </c>
    </row>
    <row r="207" spans="1:12" ht="15" customHeight="1">
      <c r="A207" s="194" t="s">
        <v>850</v>
      </c>
      <c r="B207" s="291">
        <v>0.43</v>
      </c>
      <c r="C207" s="291">
        <v>0.8637592617235117</v>
      </c>
      <c r="D207" s="291">
        <v>0.21983474567158046</v>
      </c>
      <c r="E207" s="291">
        <v>1.0686916476577768</v>
      </c>
      <c r="F207" s="291">
        <v>0.42319587097374334</v>
      </c>
      <c r="G207" s="291">
        <v>0.43611383036160523</v>
      </c>
      <c r="H207" s="291">
        <v>0.80894690422390203</v>
      </c>
      <c r="I207" s="291">
        <v>6.4499052138377033E-2</v>
      </c>
      <c r="J207" s="291">
        <v>9.947180471695298E-2</v>
      </c>
      <c r="K207" s="291">
        <v>0.93328557614141716</v>
      </c>
      <c r="L207" s="291">
        <v>0.49732832571961172</v>
      </c>
    </row>
    <row r="208" spans="1:12" ht="15" customHeight="1">
      <c r="A208" s="194" t="s">
        <v>851</v>
      </c>
      <c r="B208" s="291">
        <v>0.29509266800930356</v>
      </c>
      <c r="C208" s="291">
        <v>0.34452908210918065</v>
      </c>
      <c r="D208" s="291">
        <v>0.26871580088891611</v>
      </c>
      <c r="E208" s="291">
        <v>0.34697780768109637</v>
      </c>
      <c r="F208" s="291">
        <v>0.82089801478039359</v>
      </c>
      <c r="G208" s="291">
        <v>0.87222766072321045</v>
      </c>
      <c r="H208" s="291">
        <v>1.0111836302798776</v>
      </c>
      <c r="I208" s="291">
        <v>0.12899810427675407</v>
      </c>
      <c r="J208" s="291">
        <v>9.1820127431033516E-2</v>
      </c>
      <c r="K208" s="291">
        <v>0.28763555461407619</v>
      </c>
      <c r="L208" s="291">
        <v>0.14188906122836181</v>
      </c>
    </row>
    <row r="209" spans="1:12" ht="15" customHeight="1">
      <c r="A209" s="194" t="s">
        <v>761</v>
      </c>
      <c r="B209" s="291">
        <v>0.73</v>
      </c>
      <c r="C209" s="291">
        <v>1.2082883438326923</v>
      </c>
      <c r="D209" s="291">
        <v>0.48855054656049657</v>
      </c>
      <c r="E209" s="291">
        <v>1.4156694553388731</v>
      </c>
      <c r="F209" s="291">
        <v>1.244093885754137</v>
      </c>
      <c r="G209" s="291">
        <v>1.3083414910848157</v>
      </c>
      <c r="H209" s="291">
        <v>1.8201305345037797</v>
      </c>
      <c r="I209" s="291">
        <v>0.1934971564151311</v>
      </c>
      <c r="J209" s="291">
        <v>0.19129193214798651</v>
      </c>
      <c r="K209" s="291">
        <v>1.2209211307554932</v>
      </c>
      <c r="L209" s="291">
        <v>0.63921738694797359</v>
      </c>
    </row>
    <row r="210" spans="1:12" ht="15" customHeight="1">
      <c r="A210" s="194" t="s">
        <v>852</v>
      </c>
      <c r="B210" s="291">
        <v>27.52</v>
      </c>
      <c r="C210" s="291">
        <v>44.367012752601561</v>
      </c>
      <c r="D210" s="291">
        <v>18.493809234182155</v>
      </c>
      <c r="E210" s="291">
        <v>59.02786464270811</v>
      </c>
      <c r="F210" s="291">
        <v>80.407215485011236</v>
      </c>
      <c r="G210" s="291">
        <v>23.259404285952279</v>
      </c>
      <c r="H210" s="291">
        <v>4.2469712471754857</v>
      </c>
      <c r="I210" s="291">
        <v>5.9339127967306871</v>
      </c>
      <c r="J210" s="291">
        <v>2.5327051816393413</v>
      </c>
      <c r="K210" s="291">
        <v>5.780250666659466</v>
      </c>
      <c r="L210" s="291">
        <v>2.8908104696727857</v>
      </c>
    </row>
    <row r="211" spans="1:12" ht="15" customHeight="1">
      <c r="A211" s="194" t="s">
        <v>853</v>
      </c>
      <c r="B211" s="291">
        <v>11.534469629421967</v>
      </c>
      <c r="C211" s="291">
        <v>30.476448083604186</v>
      </c>
      <c r="D211" s="291">
        <v>2.6763136052950784</v>
      </c>
      <c r="E211" s="291">
        <v>43.399984184751531</v>
      </c>
      <c r="F211" s="291">
        <v>2.7841499288331173</v>
      </c>
      <c r="G211" s="291">
        <v>0</v>
      </c>
      <c r="H211" s="291">
        <v>10.757474482252928</v>
      </c>
      <c r="I211" s="291">
        <v>0</v>
      </c>
      <c r="J211" s="291">
        <v>0</v>
      </c>
      <c r="K211" s="291">
        <v>0</v>
      </c>
      <c r="L211" s="291">
        <v>0</v>
      </c>
    </row>
    <row r="212" spans="1:12" ht="25.35" customHeight="1">
      <c r="A212" s="929" t="s">
        <v>860</v>
      </c>
      <c r="B212" s="929"/>
      <c r="C212" s="929"/>
      <c r="D212" s="929"/>
      <c r="E212" s="929"/>
      <c r="F212" s="929"/>
      <c r="G212" s="929"/>
      <c r="H212" s="929"/>
      <c r="I212" s="929"/>
      <c r="J212" s="929"/>
      <c r="K212" s="929"/>
      <c r="L212" s="929"/>
    </row>
    <row r="213" spans="1:12" ht="13.35" customHeight="1">
      <c r="A213" s="984" t="s">
        <v>854</v>
      </c>
      <c r="B213" s="984"/>
      <c r="C213" s="984"/>
      <c r="D213" s="984"/>
      <c r="E213" s="984"/>
      <c r="F213" s="984"/>
      <c r="G213" s="984"/>
      <c r="H213" s="984"/>
      <c r="I213" s="984"/>
      <c r="J213" s="984"/>
      <c r="K213" s="984"/>
      <c r="L213" s="984"/>
    </row>
    <row r="214" spans="1:12">
      <c r="A214" s="64"/>
      <c r="B214" s="65"/>
      <c r="C214" s="65"/>
      <c r="D214" s="65"/>
      <c r="E214" s="65"/>
      <c r="F214" s="65"/>
      <c r="G214" s="65"/>
      <c r="H214" s="65"/>
      <c r="I214" s="65"/>
      <c r="J214" s="65"/>
      <c r="K214" s="65"/>
      <c r="L214" s="65"/>
    </row>
    <row r="215" spans="1:12" ht="16.2">
      <c r="A215" s="1004" t="s">
        <v>863</v>
      </c>
      <c r="B215" s="1004"/>
      <c r="C215" s="1004"/>
      <c r="D215" s="1004"/>
      <c r="E215" s="1004"/>
      <c r="F215" s="1004"/>
      <c r="G215" s="1004"/>
      <c r="H215" s="1004"/>
      <c r="I215" s="1004"/>
      <c r="J215" s="1004"/>
      <c r="K215" s="1004"/>
      <c r="L215" s="1004"/>
    </row>
    <row r="216" spans="1:12">
      <c r="A216" s="1081"/>
      <c r="B216" s="1026" t="s">
        <v>631</v>
      </c>
      <c r="C216" s="1026"/>
      <c r="D216" s="1026"/>
      <c r="E216" s="1026" t="s">
        <v>243</v>
      </c>
      <c r="F216" s="1026"/>
      <c r="G216" s="1026" t="s">
        <v>514</v>
      </c>
      <c r="H216" s="1026"/>
      <c r="I216" s="1026" t="s">
        <v>257</v>
      </c>
      <c r="J216" s="1026"/>
      <c r="K216" s="1026" t="s">
        <v>398</v>
      </c>
      <c r="L216" s="1026"/>
    </row>
    <row r="217" spans="1:12">
      <c r="A217" s="1081"/>
      <c r="B217" s="172" t="s">
        <v>848</v>
      </c>
      <c r="C217" s="172" t="s">
        <v>845</v>
      </c>
      <c r="D217" s="172" t="s">
        <v>846</v>
      </c>
      <c r="E217" s="172" t="s">
        <v>845</v>
      </c>
      <c r="F217" s="172" t="s">
        <v>846</v>
      </c>
      <c r="G217" s="172" t="s">
        <v>845</v>
      </c>
      <c r="H217" s="172" t="s">
        <v>846</v>
      </c>
      <c r="I217" s="172" t="s">
        <v>845</v>
      </c>
      <c r="J217" s="172" t="s">
        <v>846</v>
      </c>
      <c r="K217" s="172" t="s">
        <v>845</v>
      </c>
      <c r="L217" s="172" t="s">
        <v>846</v>
      </c>
    </row>
    <row r="218" spans="1:12" ht="15" customHeight="1">
      <c r="A218" s="194" t="s">
        <v>849</v>
      </c>
      <c r="B218" s="291">
        <v>0.30944613488008327</v>
      </c>
      <c r="C218" s="291">
        <v>0.60595230516120491</v>
      </c>
      <c r="D218" s="291">
        <v>0.13852009482031735</v>
      </c>
      <c r="E218" s="291">
        <v>0.73857800653179939</v>
      </c>
      <c r="F218" s="291">
        <v>0.17322614937624498</v>
      </c>
      <c r="G218" s="291">
        <v>0.43611383036160523</v>
      </c>
      <c r="H218" s="291">
        <v>0.40447345211195102</v>
      </c>
      <c r="I218" s="291">
        <v>6.4499052138377033E-2</v>
      </c>
      <c r="J218" s="291">
        <v>9.947180471695298E-2</v>
      </c>
      <c r="K218" s="291">
        <v>0.68294348642649816</v>
      </c>
      <c r="L218" s="291">
        <v>1.9456659803870382</v>
      </c>
    </row>
    <row r="219" spans="1:12" ht="15" customHeight="1">
      <c r="A219" s="194" t="s">
        <v>765</v>
      </c>
      <c r="B219" s="291">
        <v>0.13753161550225923</v>
      </c>
      <c r="C219" s="291">
        <v>0.26118633843155381</v>
      </c>
      <c r="D219" s="291">
        <v>6.6248741001021336E-2</v>
      </c>
      <c r="E219" s="291">
        <v>0.35508558006336505</v>
      </c>
      <c r="F219" s="291">
        <v>0.31180706887724091</v>
      </c>
      <c r="G219" s="291">
        <v>0</v>
      </c>
      <c r="H219" s="291">
        <v>0.40447345211195102</v>
      </c>
      <c r="I219" s="291">
        <v>0</v>
      </c>
      <c r="J219" s="291">
        <v>0</v>
      </c>
      <c r="K219" s="291">
        <v>0</v>
      </c>
      <c r="L219" s="291">
        <v>0</v>
      </c>
    </row>
    <row r="220" spans="1:12" ht="15" customHeight="1">
      <c r="A220" s="194" t="s">
        <v>850</v>
      </c>
      <c r="B220" s="291">
        <v>0.4469777503823425</v>
      </c>
      <c r="C220" s="291">
        <v>0.86713864359275872</v>
      </c>
      <c r="D220" s="291">
        <v>0.2047688358213387</v>
      </c>
      <c r="E220" s="291">
        <v>1.0936635865951645</v>
      </c>
      <c r="F220" s="291">
        <v>0.48503321825348589</v>
      </c>
      <c r="G220" s="291">
        <v>0.43611383036160523</v>
      </c>
      <c r="H220" s="291">
        <v>0.80894690422390203</v>
      </c>
      <c r="I220" s="291">
        <v>6.4499052138377033E-2</v>
      </c>
      <c r="J220" s="291">
        <v>9.947180471695298E-2</v>
      </c>
      <c r="K220" s="291">
        <v>0.68294348642649816</v>
      </c>
      <c r="L220" s="291">
        <v>1.9456659803870382</v>
      </c>
    </row>
    <row r="221" spans="1:12" ht="15" customHeight="1">
      <c r="A221" s="194" t="s">
        <v>851</v>
      </c>
      <c r="B221" s="291">
        <v>0.27888355365735901</v>
      </c>
      <c r="C221" s="291">
        <v>0.35521342026691322</v>
      </c>
      <c r="D221" s="291">
        <v>0.23488189991271202</v>
      </c>
      <c r="E221" s="291">
        <v>0.35508558006336505</v>
      </c>
      <c r="F221" s="291">
        <v>0.76219505725547787</v>
      </c>
      <c r="G221" s="291">
        <v>0.87222766072321045</v>
      </c>
      <c r="H221" s="291">
        <v>1.0111836302798776</v>
      </c>
      <c r="I221" s="291">
        <v>0.12899810427675407</v>
      </c>
      <c r="J221" s="291">
        <v>9.1820127431033516E-2</v>
      </c>
      <c r="K221" s="291">
        <v>0.34147174321324908</v>
      </c>
      <c r="L221" s="291">
        <v>0</v>
      </c>
    </row>
    <row r="222" spans="1:12" ht="15" customHeight="1">
      <c r="A222" s="194" t="s">
        <v>761</v>
      </c>
      <c r="B222" s="291">
        <v>0.7258613040397015</v>
      </c>
      <c r="C222" s="291">
        <v>1.2223520638596719</v>
      </c>
      <c r="D222" s="291">
        <v>0.43965073573405072</v>
      </c>
      <c r="E222" s="291">
        <v>1.4487491666585295</v>
      </c>
      <c r="F222" s="291">
        <v>1.2472282755089639</v>
      </c>
      <c r="G222" s="291">
        <v>1.3083414910848157</v>
      </c>
      <c r="H222" s="291">
        <v>1.8201305345037797</v>
      </c>
      <c r="I222" s="291">
        <v>0.1934971564151311</v>
      </c>
      <c r="J222" s="291">
        <v>0.19129193214798651</v>
      </c>
      <c r="K222" s="291">
        <v>1.0244152296397473</v>
      </c>
      <c r="L222" s="291">
        <v>1.9456659803870382</v>
      </c>
    </row>
    <row r="223" spans="1:12" ht="15" customHeight="1">
      <c r="A223" s="194" t="s">
        <v>852</v>
      </c>
      <c r="B223" s="291">
        <v>21.638307505688786</v>
      </c>
      <c r="C223" s="291">
        <v>47.368754337946605</v>
      </c>
      <c r="D223" s="291">
        <v>6.8055524846503737</v>
      </c>
      <c r="E223" s="291">
        <v>60.407158880379669</v>
      </c>
      <c r="F223" s="291">
        <v>25.949277176561495</v>
      </c>
      <c r="G223" s="291">
        <v>23.259404285952279</v>
      </c>
      <c r="H223" s="291">
        <v>4.2469712471754857</v>
      </c>
      <c r="I223" s="291">
        <v>5.9339127967306871</v>
      </c>
      <c r="J223" s="291">
        <v>2.5327051816393413</v>
      </c>
      <c r="K223" s="291">
        <v>9.9026805531842239</v>
      </c>
      <c r="L223" s="291">
        <v>18.808104477074703</v>
      </c>
    </row>
    <row r="224" spans="1:12" ht="15" customHeight="1">
      <c r="A224" s="194" t="s">
        <v>853</v>
      </c>
      <c r="B224" s="291">
        <v>12.992917342310657</v>
      </c>
      <c r="C224" s="291">
        <v>32.669187211018752</v>
      </c>
      <c r="D224" s="291">
        <v>2.8626022692098299</v>
      </c>
      <c r="E224" s="291">
        <v>44.414104354325701</v>
      </c>
      <c r="F224" s="291">
        <v>2.8406846405069204</v>
      </c>
      <c r="G224" s="291">
        <v>0</v>
      </c>
      <c r="H224" s="291">
        <v>10.757474482252928</v>
      </c>
      <c r="I224" s="291">
        <v>0</v>
      </c>
      <c r="J224" s="291">
        <v>0</v>
      </c>
      <c r="K224" s="291">
        <v>0</v>
      </c>
      <c r="L224" s="291">
        <v>0</v>
      </c>
    </row>
    <row r="225" spans="1:12" ht="23.25" customHeight="1">
      <c r="A225" s="1076" t="s">
        <v>856</v>
      </c>
      <c r="B225" s="1076"/>
      <c r="C225" s="1076"/>
      <c r="D225" s="1076"/>
      <c r="E225" s="1076"/>
      <c r="F225" s="1076"/>
      <c r="G225" s="1076"/>
      <c r="H225" s="1076"/>
      <c r="I225" s="1076"/>
      <c r="J225" s="1076"/>
      <c r="K225" s="1076"/>
      <c r="L225" s="1076"/>
    </row>
    <row r="226" spans="1:12" ht="21.6" customHeight="1">
      <c r="A226" s="968" t="s">
        <v>854</v>
      </c>
      <c r="B226" s="968"/>
      <c r="C226" s="968"/>
      <c r="D226" s="968"/>
      <c r="E226" s="968"/>
      <c r="F226" s="968"/>
      <c r="G226" s="968"/>
      <c r="H226" s="968"/>
      <c r="I226" s="968"/>
      <c r="J226" s="968"/>
      <c r="K226" s="968"/>
      <c r="L226" s="968"/>
    </row>
    <row r="227" spans="1:12">
      <c r="A227" s="66"/>
      <c r="B227" s="66"/>
      <c r="C227" s="66"/>
      <c r="D227" s="66"/>
      <c r="E227" s="66"/>
      <c r="F227" s="66"/>
      <c r="G227" s="66"/>
      <c r="H227" s="66"/>
      <c r="I227" s="66"/>
      <c r="J227" s="66"/>
      <c r="K227" s="66"/>
      <c r="L227" s="66"/>
    </row>
    <row r="228" spans="1:12" ht="16.2">
      <c r="A228" s="1004" t="s">
        <v>864</v>
      </c>
      <c r="B228" s="1004"/>
      <c r="C228" s="1004"/>
      <c r="D228" s="1004"/>
      <c r="E228" s="1004"/>
      <c r="F228" s="1004"/>
      <c r="G228" s="1004"/>
      <c r="H228" s="1004"/>
      <c r="I228" s="1004"/>
      <c r="J228" s="1004"/>
      <c r="K228" s="1004"/>
      <c r="L228" s="1004"/>
    </row>
    <row r="229" spans="1:12">
      <c r="A229" s="1077"/>
      <c r="B229" s="1078" t="s">
        <v>631</v>
      </c>
      <c r="C229" s="1078"/>
      <c r="D229" s="1078"/>
      <c r="E229" s="1078" t="s">
        <v>243</v>
      </c>
      <c r="F229" s="1078"/>
      <c r="G229" s="1078" t="s">
        <v>514</v>
      </c>
      <c r="H229" s="1078"/>
      <c r="I229" s="1078" t="s">
        <v>257</v>
      </c>
      <c r="J229" s="1078"/>
      <c r="K229" s="1078" t="s">
        <v>398</v>
      </c>
      <c r="L229" s="1078"/>
    </row>
    <row r="230" spans="1:12">
      <c r="A230" s="1077"/>
      <c r="B230" s="181" t="s">
        <v>848</v>
      </c>
      <c r="C230" s="181" t="s">
        <v>845</v>
      </c>
      <c r="D230" s="181" t="s">
        <v>846</v>
      </c>
      <c r="E230" s="181" t="s">
        <v>845</v>
      </c>
      <c r="F230" s="181" t="s">
        <v>846</v>
      </c>
      <c r="G230" s="181" t="s">
        <v>845</v>
      </c>
      <c r="H230" s="181" t="s">
        <v>846</v>
      </c>
      <c r="I230" s="181" t="s">
        <v>845</v>
      </c>
      <c r="J230" s="181" t="s">
        <v>846</v>
      </c>
      <c r="K230" s="181" t="s">
        <v>845</v>
      </c>
      <c r="L230" s="181" t="s">
        <v>846</v>
      </c>
    </row>
    <row r="231" spans="1:12" ht="15" customHeight="1">
      <c r="A231" s="194" t="s">
        <v>849</v>
      </c>
      <c r="B231" s="291">
        <v>0.33769682386019412</v>
      </c>
      <c r="C231" s="291">
        <v>0.63141505384148411</v>
      </c>
      <c r="D231" s="291">
        <v>0.13439240035508485</v>
      </c>
      <c r="E231" s="291">
        <v>0.78657918367918245</v>
      </c>
      <c r="F231" s="291">
        <v>0.19028898279723708</v>
      </c>
      <c r="G231" s="291">
        <v>0.49032530859374102</v>
      </c>
      <c r="H231" s="291">
        <v>0</v>
      </c>
      <c r="I231" s="291">
        <v>0</v>
      </c>
      <c r="J231" s="291">
        <v>0.10624500432669499</v>
      </c>
      <c r="K231" s="291">
        <v>0</v>
      </c>
      <c r="L231" s="291">
        <v>0.26680429143496992</v>
      </c>
    </row>
    <row r="232" spans="1:12" ht="15" customHeight="1">
      <c r="A232" s="194" t="s">
        <v>765</v>
      </c>
      <c r="B232" s="291">
        <v>0.20091292923405624</v>
      </c>
      <c r="C232" s="291">
        <v>0.28818082112894433</v>
      </c>
      <c r="D232" s="291">
        <v>0.14050827388349593</v>
      </c>
      <c r="E232" s="291">
        <v>0.36888677361734024</v>
      </c>
      <c r="F232" s="291">
        <v>0.37236405266797473</v>
      </c>
      <c r="G232" s="291">
        <v>0.12258132714843525</v>
      </c>
      <c r="H232" s="291">
        <v>0.29559633730716789</v>
      </c>
      <c r="I232" s="291">
        <v>0</v>
      </c>
      <c r="J232" s="291">
        <v>0</v>
      </c>
      <c r="K232" s="291">
        <v>0</v>
      </c>
      <c r="L232" s="291">
        <v>0</v>
      </c>
    </row>
    <row r="233" spans="1:12" ht="15" customHeight="1">
      <c r="A233" s="194" t="s">
        <v>850</v>
      </c>
      <c r="B233" s="291">
        <v>0.53860975309425041</v>
      </c>
      <c r="C233" s="291">
        <v>0.9195958749704285</v>
      </c>
      <c r="D233" s="291">
        <v>0.27490067423858078</v>
      </c>
      <c r="E233" s="291">
        <v>1.1554659572965227</v>
      </c>
      <c r="F233" s="291">
        <v>0.56265303546521184</v>
      </c>
      <c r="G233" s="291">
        <v>0.6129066357421763</v>
      </c>
      <c r="H233" s="291">
        <v>0.29559633730716789</v>
      </c>
      <c r="I233" s="291">
        <v>0</v>
      </c>
      <c r="J233" s="291">
        <v>0.10624500432669499</v>
      </c>
      <c r="K233" s="291">
        <v>0</v>
      </c>
      <c r="L233" s="291">
        <v>0.26680429143496992</v>
      </c>
    </row>
    <row r="234" spans="1:12" ht="15" customHeight="1">
      <c r="A234" s="194" t="s">
        <v>851</v>
      </c>
      <c r="B234" s="291">
        <v>0.28255697473922387</v>
      </c>
      <c r="C234" s="291">
        <v>0.41799812498655842</v>
      </c>
      <c r="D234" s="291">
        <v>0.18880799303094767</v>
      </c>
      <c r="E234" s="291">
        <v>0.4446403074851869</v>
      </c>
      <c r="F234" s="291">
        <v>0.40339439039030589</v>
      </c>
      <c r="G234" s="291">
        <v>0.98065061718748203</v>
      </c>
      <c r="H234" s="291">
        <v>0.59119267461433578</v>
      </c>
      <c r="I234" s="291">
        <v>0</v>
      </c>
      <c r="J234" s="291">
        <v>2.1249000865338999E-2</v>
      </c>
      <c r="K234" s="291">
        <v>0.24549002842703335</v>
      </c>
      <c r="L234" s="291">
        <v>0.53360858286993984</v>
      </c>
    </row>
    <row r="235" spans="1:12" ht="15" customHeight="1">
      <c r="A235" s="194" t="s">
        <v>761</v>
      </c>
      <c r="B235" s="291">
        <v>0.82116672783347422</v>
      </c>
      <c r="C235" s="291">
        <v>1.3375939999569868</v>
      </c>
      <c r="D235" s="291">
        <v>0.46370866726952847</v>
      </c>
      <c r="E235" s="291">
        <v>1.6001062647817095</v>
      </c>
      <c r="F235" s="291">
        <v>0.81308611402426134</v>
      </c>
      <c r="G235" s="291">
        <v>1.1032319443359173</v>
      </c>
      <c r="H235" s="291">
        <v>0.88678901192150372</v>
      </c>
      <c r="I235" s="291">
        <v>0</v>
      </c>
      <c r="J235" s="291">
        <v>0.12749400519203399</v>
      </c>
      <c r="K235" s="291">
        <v>0.24549002842703335</v>
      </c>
      <c r="L235" s="291">
        <v>0.80041287430490982</v>
      </c>
    </row>
    <row r="236" spans="1:12" ht="15" customHeight="1">
      <c r="A236" s="194" t="s">
        <v>852</v>
      </c>
      <c r="B236" s="291">
        <v>40.998099581709631</v>
      </c>
      <c r="C236" s="291">
        <v>31.074818873323217</v>
      </c>
      <c r="D236" s="291">
        <v>47.866746665094212</v>
      </c>
      <c r="E236" s="291">
        <v>39.523882308654649</v>
      </c>
      <c r="F236" s="291">
        <v>27.908594481765519</v>
      </c>
      <c r="G236" s="291">
        <v>12.380714041991961</v>
      </c>
      <c r="H236" s="291">
        <v>0</v>
      </c>
      <c r="I236" s="291">
        <v>1.914975668490136</v>
      </c>
      <c r="J236" s="291">
        <v>64.809452639283947</v>
      </c>
      <c r="K236" s="291">
        <v>0</v>
      </c>
      <c r="L236" s="291">
        <v>0.53360858286993984</v>
      </c>
    </row>
    <row r="237" spans="1:12" ht="15" customHeight="1">
      <c r="A237" s="194" t="s">
        <v>853</v>
      </c>
      <c r="B237" s="291">
        <v>14.093560091289332</v>
      </c>
      <c r="C237" s="291">
        <v>31.09271689601912</v>
      </c>
      <c r="D237" s="291">
        <v>2.3271682861954015</v>
      </c>
      <c r="E237" s="291">
        <v>40.134401895834642</v>
      </c>
      <c r="F237" s="291">
        <v>5.9505235867529285</v>
      </c>
      <c r="G237" s="291">
        <v>9.8065061718748208</v>
      </c>
      <c r="H237" s="291">
        <v>6.0597249147969423</v>
      </c>
      <c r="I237" s="291">
        <v>0</v>
      </c>
      <c r="J237" s="291">
        <v>0</v>
      </c>
      <c r="K237" s="291">
        <v>0</v>
      </c>
      <c r="L237" s="291">
        <v>1.0672171657398797</v>
      </c>
    </row>
    <row r="238" spans="1:12" ht="23.85" customHeight="1">
      <c r="A238" s="929" t="s">
        <v>860</v>
      </c>
      <c r="B238" s="929"/>
      <c r="C238" s="929"/>
      <c r="D238" s="929"/>
      <c r="E238" s="929"/>
      <c r="F238" s="929"/>
      <c r="G238" s="929"/>
      <c r="H238" s="929"/>
      <c r="I238" s="929"/>
      <c r="J238" s="929"/>
      <c r="K238" s="929"/>
      <c r="L238" s="929"/>
    </row>
    <row r="239" spans="1:12" ht="22.35" customHeight="1">
      <c r="A239" s="968" t="s">
        <v>854</v>
      </c>
      <c r="B239" s="968"/>
      <c r="C239" s="968"/>
      <c r="D239" s="968"/>
      <c r="E239" s="968"/>
      <c r="F239" s="968"/>
      <c r="G239" s="968"/>
      <c r="H239" s="968"/>
      <c r="I239" s="968"/>
      <c r="J239" s="968"/>
      <c r="K239" s="968"/>
      <c r="L239" s="968"/>
    </row>
    <row r="240" spans="1:12">
      <c r="A240" s="67"/>
      <c r="B240" s="67"/>
      <c r="C240" s="67"/>
      <c r="D240" s="67"/>
      <c r="E240" s="67"/>
      <c r="F240" s="67"/>
      <c r="G240" s="67"/>
      <c r="H240" s="67"/>
      <c r="I240" s="67"/>
      <c r="J240" s="67"/>
      <c r="K240" s="67"/>
      <c r="L240" s="67"/>
    </row>
    <row r="241" spans="1:12" ht="16.2">
      <c r="A241" s="1004" t="s">
        <v>865</v>
      </c>
      <c r="B241" s="1004"/>
      <c r="C241" s="1004"/>
      <c r="D241" s="1004"/>
      <c r="E241" s="1004"/>
      <c r="F241" s="1004"/>
      <c r="G241" s="1004"/>
      <c r="H241" s="1004"/>
      <c r="I241" s="1004"/>
      <c r="J241" s="1004"/>
      <c r="K241" s="1004"/>
      <c r="L241" s="1004"/>
    </row>
    <row r="242" spans="1:12">
      <c r="A242" s="1077"/>
      <c r="B242" s="1078" t="s">
        <v>631</v>
      </c>
      <c r="C242" s="1078"/>
      <c r="D242" s="1078"/>
      <c r="E242" s="1078" t="s">
        <v>243</v>
      </c>
      <c r="F242" s="1078"/>
      <c r="G242" s="1078" t="s">
        <v>514</v>
      </c>
      <c r="H242" s="1078"/>
      <c r="I242" s="1078" t="s">
        <v>257</v>
      </c>
      <c r="J242" s="1078"/>
      <c r="K242" s="1078" t="s">
        <v>398</v>
      </c>
      <c r="L242" s="1078"/>
    </row>
    <row r="243" spans="1:12">
      <c r="A243" s="1077"/>
      <c r="B243" s="181" t="s">
        <v>848</v>
      </c>
      <c r="C243" s="181" t="s">
        <v>845</v>
      </c>
      <c r="D243" s="181" t="s">
        <v>846</v>
      </c>
      <c r="E243" s="181" t="s">
        <v>845</v>
      </c>
      <c r="F243" s="181" t="s">
        <v>846</v>
      </c>
      <c r="G243" s="181" t="s">
        <v>845</v>
      </c>
      <c r="H243" s="181" t="s">
        <v>846</v>
      </c>
      <c r="I243" s="181" t="s">
        <v>845</v>
      </c>
      <c r="J243" s="181" t="s">
        <v>846</v>
      </c>
      <c r="K243" s="181" t="s">
        <v>845</v>
      </c>
      <c r="L243" s="181" t="s">
        <v>846</v>
      </c>
    </row>
    <row r="244" spans="1:12" ht="14.1" customHeight="1">
      <c r="A244" s="194" t="s">
        <v>849</v>
      </c>
      <c r="B244" s="194">
        <v>0.36</v>
      </c>
      <c r="C244" s="194">
        <v>0.57999999999999996</v>
      </c>
      <c r="D244" s="194">
        <v>0.14000000000000001</v>
      </c>
      <c r="E244" s="194">
        <v>0.74</v>
      </c>
      <c r="F244" s="194">
        <v>0.06</v>
      </c>
      <c r="G244" s="194">
        <v>0.33</v>
      </c>
      <c r="H244" s="194">
        <v>0</v>
      </c>
      <c r="I244" s="194">
        <v>0.14000000000000001</v>
      </c>
      <c r="J244" s="194">
        <v>0.17</v>
      </c>
      <c r="K244" s="194">
        <v>0.15</v>
      </c>
      <c r="L244" s="194">
        <v>0.2</v>
      </c>
    </row>
    <row r="245" spans="1:12" ht="14.1" customHeight="1">
      <c r="A245" s="194" t="s">
        <v>765</v>
      </c>
      <c r="B245" s="194">
        <v>0.26</v>
      </c>
      <c r="C245" s="194">
        <v>0.31</v>
      </c>
      <c r="D245" s="194">
        <v>0.2</v>
      </c>
      <c r="E245" s="194">
        <v>0.41</v>
      </c>
      <c r="F245" s="194">
        <v>0.25</v>
      </c>
      <c r="G245" s="194">
        <v>0.11</v>
      </c>
      <c r="H245" s="194">
        <v>0.54</v>
      </c>
      <c r="I245" s="194">
        <v>0</v>
      </c>
      <c r="J245" s="194">
        <v>0.02</v>
      </c>
      <c r="K245" s="194">
        <v>0.16</v>
      </c>
      <c r="L245" s="194">
        <v>0.25</v>
      </c>
    </row>
    <row r="246" spans="1:12" ht="14.1" customHeight="1">
      <c r="A246" s="194" t="s">
        <v>850</v>
      </c>
      <c r="B246" s="194">
        <v>0.62</v>
      </c>
      <c r="C246" s="194">
        <v>0.89</v>
      </c>
      <c r="D246" s="194">
        <v>0.33</v>
      </c>
      <c r="E246" s="194">
        <v>1.1499999999999999</v>
      </c>
      <c r="F246" s="194">
        <v>0.32</v>
      </c>
      <c r="G246" s="194">
        <v>0.44</v>
      </c>
      <c r="H246" s="194">
        <v>0.54</v>
      </c>
      <c r="I246" s="194">
        <v>0.14000000000000001</v>
      </c>
      <c r="J246" s="194">
        <v>0.18</v>
      </c>
      <c r="K246" s="194">
        <v>0.31</v>
      </c>
      <c r="L246" s="194">
        <v>0.46</v>
      </c>
    </row>
    <row r="247" spans="1:12" ht="14.1" customHeight="1">
      <c r="A247" s="194" t="s">
        <v>851</v>
      </c>
      <c r="B247" s="194">
        <v>0.39</v>
      </c>
      <c r="C247" s="194">
        <v>0.35</v>
      </c>
      <c r="D247" s="194">
        <v>0.44</v>
      </c>
      <c r="E247" s="194">
        <v>0.34</v>
      </c>
      <c r="F247" s="194">
        <v>0.55000000000000004</v>
      </c>
      <c r="G247" s="194">
        <v>0.77</v>
      </c>
      <c r="H247" s="194">
        <v>2.33</v>
      </c>
      <c r="I247" s="194">
        <v>0.28999999999999998</v>
      </c>
      <c r="J247" s="194">
        <v>0</v>
      </c>
      <c r="K247" s="194">
        <v>0.12</v>
      </c>
      <c r="L247" s="194">
        <v>0.36</v>
      </c>
    </row>
    <row r="248" spans="1:12" ht="14.1" customHeight="1">
      <c r="A248" s="194" t="s">
        <v>761</v>
      </c>
      <c r="B248" s="194">
        <v>1.01</v>
      </c>
      <c r="C248" s="194">
        <v>1.24</v>
      </c>
      <c r="D248" s="194">
        <v>0.77</v>
      </c>
      <c r="E248" s="194">
        <v>1.49</v>
      </c>
      <c r="F248" s="194">
        <v>0.84</v>
      </c>
      <c r="G248" s="194">
        <v>0.88</v>
      </c>
      <c r="H248" s="194">
        <v>2.86</v>
      </c>
      <c r="I248" s="194">
        <v>0.43</v>
      </c>
      <c r="J248" s="194">
        <v>0.18</v>
      </c>
      <c r="K248" s="194">
        <v>0.28000000000000003</v>
      </c>
      <c r="L248" s="194">
        <v>0.82</v>
      </c>
    </row>
    <row r="249" spans="1:12" ht="14.1" customHeight="1">
      <c r="A249" s="194" t="s">
        <v>852</v>
      </c>
      <c r="B249" s="194">
        <v>73.349999999999994</v>
      </c>
      <c r="C249" s="194">
        <v>83.59</v>
      </c>
      <c r="D249" s="194">
        <v>62.31</v>
      </c>
      <c r="E249" s="194">
        <v>112.18</v>
      </c>
      <c r="F249" s="194">
        <v>152.78</v>
      </c>
      <c r="G249" s="194">
        <v>40.799999999999997</v>
      </c>
      <c r="H249" s="194">
        <v>0</v>
      </c>
      <c r="I249" s="194">
        <v>13.15</v>
      </c>
      <c r="J249" s="194">
        <v>7.4</v>
      </c>
      <c r="K249" s="194">
        <v>1.21</v>
      </c>
      <c r="L249" s="194">
        <v>1.93</v>
      </c>
    </row>
    <row r="250" spans="1:12" ht="14.1" customHeight="1">
      <c r="A250" s="194" t="s">
        <v>853</v>
      </c>
      <c r="B250" s="194">
        <v>12.68</v>
      </c>
      <c r="C250" s="194">
        <v>22.66</v>
      </c>
      <c r="D250" s="194">
        <v>1.94</v>
      </c>
      <c r="E250" s="194">
        <v>30.5</v>
      </c>
      <c r="F250" s="194">
        <v>3.85</v>
      </c>
      <c r="G250" s="194">
        <v>16.100000000000001</v>
      </c>
      <c r="H250" s="194">
        <v>7.7</v>
      </c>
      <c r="I250" s="194">
        <v>0</v>
      </c>
      <c r="J250" s="194">
        <v>0.03</v>
      </c>
      <c r="K250" s="194">
        <v>0</v>
      </c>
      <c r="L250" s="194">
        <v>0</v>
      </c>
    </row>
    <row r="251" spans="1:12" ht="26.85" customHeight="1">
      <c r="A251" s="929" t="s">
        <v>860</v>
      </c>
      <c r="B251" s="929"/>
      <c r="C251" s="929"/>
      <c r="D251" s="929"/>
      <c r="E251" s="929"/>
      <c r="F251" s="929"/>
      <c r="G251" s="929"/>
      <c r="H251" s="929"/>
      <c r="I251" s="929"/>
      <c r="J251" s="929"/>
      <c r="K251" s="929"/>
      <c r="L251" s="929"/>
    </row>
    <row r="252" spans="1:12" ht="22.35" customHeight="1">
      <c r="A252" s="968" t="s">
        <v>866</v>
      </c>
      <c r="B252" s="968"/>
      <c r="C252" s="968"/>
      <c r="D252" s="968"/>
      <c r="E252" s="968"/>
      <c r="F252" s="968"/>
      <c r="G252" s="968"/>
      <c r="H252" s="968"/>
      <c r="I252" s="968"/>
      <c r="J252" s="968"/>
      <c r="K252" s="968"/>
      <c r="L252" s="968"/>
    </row>
    <row r="254" spans="1:12" ht="16.2">
      <c r="A254" s="1004" t="s">
        <v>867</v>
      </c>
      <c r="B254" s="1004"/>
      <c r="C254" s="1004"/>
      <c r="D254" s="1004"/>
      <c r="E254" s="1004"/>
      <c r="F254" s="1004"/>
      <c r="G254" s="1004"/>
      <c r="H254" s="1004"/>
      <c r="I254" s="1004"/>
      <c r="J254" s="1004"/>
      <c r="K254" s="1004"/>
      <c r="L254" s="1004"/>
    </row>
    <row r="255" spans="1:12">
      <c r="A255" s="1079"/>
      <c r="B255" s="1080" t="s">
        <v>631</v>
      </c>
      <c r="C255" s="1080"/>
      <c r="D255" s="1080"/>
      <c r="E255" s="1080" t="s">
        <v>243</v>
      </c>
      <c r="F255" s="1080"/>
      <c r="G255" s="1080" t="s">
        <v>514</v>
      </c>
      <c r="H255" s="1080"/>
      <c r="I255" s="1080" t="s">
        <v>257</v>
      </c>
      <c r="J255" s="1080"/>
      <c r="K255" s="1080" t="s">
        <v>398</v>
      </c>
      <c r="L255" s="1080"/>
    </row>
    <row r="256" spans="1:12">
      <c r="A256" s="1079"/>
      <c r="B256" s="180" t="s">
        <v>848</v>
      </c>
      <c r="C256" s="180" t="s">
        <v>845</v>
      </c>
      <c r="D256" s="180" t="s">
        <v>846</v>
      </c>
      <c r="E256" s="180" t="s">
        <v>845</v>
      </c>
      <c r="F256" s="180" t="s">
        <v>846</v>
      </c>
      <c r="G256" s="180" t="s">
        <v>845</v>
      </c>
      <c r="H256" s="180" t="s">
        <v>846</v>
      </c>
      <c r="I256" s="180" t="s">
        <v>845</v>
      </c>
      <c r="J256" s="180" t="s">
        <v>846</v>
      </c>
      <c r="K256" s="180" t="s">
        <v>845</v>
      </c>
      <c r="L256" s="180" t="s">
        <v>846</v>
      </c>
    </row>
    <row r="257" spans="1:12" ht="15" customHeight="1">
      <c r="A257" s="290" t="s">
        <v>849</v>
      </c>
      <c r="B257" s="292" vm="1">
        <v>0.45400918944125968</v>
      </c>
      <c r="C257" s="292" vm="2">
        <v>0.66672421213527211</v>
      </c>
      <c r="D257" s="292" vm="3">
        <v>0.21557659403436127</v>
      </c>
      <c r="E257" s="292">
        <v>1.326006212422552</v>
      </c>
      <c r="F257" s="292">
        <v>0.153176579710881</v>
      </c>
      <c r="G257" s="292">
        <v>1.9812374548751943</v>
      </c>
      <c r="H257" s="292">
        <v>1.132135688500111</v>
      </c>
      <c r="I257" s="292">
        <v>0.12626270597393055</v>
      </c>
      <c r="J257" s="292">
        <v>0.2735691962768495</v>
      </c>
      <c r="K257" s="292">
        <v>4.7280646228169923E-2</v>
      </c>
      <c r="L257" s="292">
        <v>0.14052858740039395</v>
      </c>
    </row>
    <row r="258" spans="1:12" ht="15" customHeight="1">
      <c r="A258" s="290" t="s">
        <v>765</v>
      </c>
      <c r="B258" s="292" vm="4">
        <v>0.16569865094786612</v>
      </c>
      <c r="C258" s="292" vm="5">
        <v>0.21288726657439744</v>
      </c>
      <c r="D258" s="292" vm="6">
        <v>0.11280485926829473</v>
      </c>
      <c r="E258" s="292">
        <v>0.34293264114376343</v>
      </c>
      <c r="F258" s="292">
        <v>0.17375253817950681</v>
      </c>
      <c r="G258" s="292">
        <v>1.9812374548751943</v>
      </c>
      <c r="H258" s="292">
        <v>0.56606784425005552</v>
      </c>
      <c r="I258" s="292">
        <v>0</v>
      </c>
      <c r="J258" s="292">
        <v>0</v>
      </c>
      <c r="K258" s="292">
        <v>0</v>
      </c>
      <c r="L258" s="292">
        <v>0</v>
      </c>
    </row>
    <row r="259" spans="1:12" ht="15" customHeight="1">
      <c r="A259" s="293" t="s">
        <v>850</v>
      </c>
      <c r="B259" s="292">
        <v>0.61970784038912585</v>
      </c>
      <c r="C259" s="292">
        <v>0.8796114787096696</v>
      </c>
      <c r="D259" s="292">
        <v>0.328381453302656</v>
      </c>
      <c r="E259" s="292">
        <v>1.6689388535663154</v>
      </c>
      <c r="F259" s="292">
        <v>0.32692911789038781</v>
      </c>
      <c r="G259" s="292">
        <v>3.9624749097503886</v>
      </c>
      <c r="H259" s="292">
        <v>1.6982035327501666</v>
      </c>
      <c r="I259" s="292">
        <v>0.12626270597393055</v>
      </c>
      <c r="J259" s="292">
        <v>0.2735691962768495</v>
      </c>
      <c r="K259" s="292">
        <v>4.7280646228169923E-2</v>
      </c>
      <c r="L259" s="292">
        <v>0.14052858740039395</v>
      </c>
    </row>
    <row r="260" spans="1:12" ht="15" customHeight="1">
      <c r="A260" s="290" t="s">
        <v>851</v>
      </c>
      <c r="B260" s="292" vm="7">
        <v>0.39315073430917302</v>
      </c>
      <c r="C260" s="292" vm="8">
        <v>0.52302530719755369</v>
      </c>
      <c r="D260" s="292" vm="9">
        <v>0.24757412623065642</v>
      </c>
      <c r="E260" s="292">
        <v>0.868762690897534</v>
      </c>
      <c r="F260" s="292">
        <v>0.29263585377601148</v>
      </c>
      <c r="G260" s="292">
        <v>2.8303392212502776</v>
      </c>
      <c r="H260" s="292">
        <v>0.56606784425005552</v>
      </c>
      <c r="I260" s="292">
        <v>0.16835027463190738</v>
      </c>
      <c r="J260" s="292">
        <v>4.2087568657976845E-2</v>
      </c>
      <c r="K260" s="292">
        <v>2.3640323114084962E-2</v>
      </c>
      <c r="L260" s="292">
        <v>0.20094274646972218</v>
      </c>
    </row>
    <row r="261" spans="1:12" ht="15" customHeight="1">
      <c r="A261" s="293" t="s">
        <v>761</v>
      </c>
      <c r="B261" s="292" vm="10">
        <v>1.0128585746982988</v>
      </c>
      <c r="C261" s="292" vm="11">
        <v>1.4026367859072233</v>
      </c>
      <c r="D261" s="292" vm="12">
        <v>0.57595557953331233</v>
      </c>
      <c r="E261" s="292">
        <v>2.5377015444638493</v>
      </c>
      <c r="F261" s="292">
        <v>0.61956497166639923</v>
      </c>
      <c r="G261" s="292">
        <v>6.7928141310006662</v>
      </c>
      <c r="H261" s="292">
        <v>2.2642713770002221</v>
      </c>
      <c r="I261" s="292">
        <v>0.2946129806058379</v>
      </c>
      <c r="J261" s="292">
        <v>0.31565676493482636</v>
      </c>
      <c r="K261" s="292">
        <v>7.0920969342254891E-2</v>
      </c>
      <c r="L261" s="292">
        <v>0.34147133387011613</v>
      </c>
    </row>
    <row r="262" spans="1:12" ht="15" customHeight="1">
      <c r="A262" s="290" t="s">
        <v>852</v>
      </c>
      <c r="B262" s="292" vm="13">
        <v>24.411656034012239</v>
      </c>
      <c r="C262" s="292" vm="14">
        <v>42.488669648024029</v>
      </c>
      <c r="D262" s="292" vm="15">
        <v>4.1491037299619649</v>
      </c>
      <c r="E262" s="292">
        <v>80.61203284486065</v>
      </c>
      <c r="F262" s="292">
        <v>3.9322942851151539</v>
      </c>
      <c r="G262" s="292">
        <v>148.02674127138951</v>
      </c>
      <c r="H262" s="292">
        <v>25.756086913377526</v>
      </c>
      <c r="I262" s="292">
        <v>13.846810088474383</v>
      </c>
      <c r="J262" s="292">
        <v>2.0833346485698541</v>
      </c>
      <c r="K262" s="292">
        <v>0.67374920875142141</v>
      </c>
      <c r="L262" s="292">
        <v>3.6786969468084436</v>
      </c>
    </row>
    <row r="263" spans="1:12" ht="15" customHeight="1">
      <c r="A263" s="290" t="s">
        <v>853</v>
      </c>
      <c r="B263" s="292" vm="16">
        <v>12.031563154936721</v>
      </c>
      <c r="C263" s="292" vm="17">
        <v>20.921012287902148</v>
      </c>
      <c r="D263" s="292" vm="18">
        <v>2.0673659785131702</v>
      </c>
      <c r="E263" s="292">
        <v>46.227320026179314</v>
      </c>
      <c r="F263" s="292">
        <v>3.9780186372676556</v>
      </c>
      <c r="G263" s="292">
        <v>39.624749097503887</v>
      </c>
      <c r="H263" s="292">
        <v>3.6794409876253611</v>
      </c>
      <c r="I263" s="292">
        <v>0</v>
      </c>
      <c r="J263" s="292">
        <v>0</v>
      </c>
      <c r="K263" s="292">
        <v>0</v>
      </c>
      <c r="L263" s="292">
        <v>0.1050681027292665</v>
      </c>
    </row>
    <row r="264" spans="1:12" ht="24.6" customHeight="1">
      <c r="A264" s="929" t="s">
        <v>860</v>
      </c>
      <c r="B264" s="929"/>
      <c r="C264" s="929"/>
      <c r="D264" s="929"/>
      <c r="E264" s="929"/>
      <c r="F264" s="929"/>
      <c r="G264" s="929"/>
      <c r="H264" s="929"/>
      <c r="I264" s="929"/>
      <c r="J264" s="929"/>
      <c r="K264" s="929"/>
      <c r="L264" s="929"/>
    </row>
    <row r="265" spans="1:12" ht="23.1" customHeight="1">
      <c r="A265" s="968" t="s">
        <v>854</v>
      </c>
      <c r="B265" s="968"/>
      <c r="C265" s="968"/>
      <c r="D265" s="968"/>
      <c r="E265" s="968"/>
      <c r="F265" s="968"/>
      <c r="G265" s="968"/>
      <c r="H265" s="968"/>
      <c r="I265" s="968"/>
      <c r="J265" s="968"/>
      <c r="K265" s="968"/>
      <c r="L265" s="968"/>
    </row>
    <row r="266" spans="1:12">
      <c r="A266" s="67"/>
      <c r="B266" s="67"/>
      <c r="C266" s="67"/>
      <c r="D266" s="67"/>
      <c r="E266" s="67"/>
      <c r="F266" s="67"/>
      <c r="G266" s="67"/>
      <c r="H266" s="67"/>
      <c r="I266" s="67"/>
      <c r="J266" s="67"/>
      <c r="K266" s="67"/>
      <c r="L266" s="67"/>
    </row>
    <row r="267" spans="1:12" ht="15" customHeight="1">
      <c r="A267" s="1004" t="s">
        <v>868</v>
      </c>
      <c r="B267" s="1004"/>
      <c r="C267" s="1004"/>
      <c r="D267" s="1004"/>
      <c r="E267" s="1004"/>
      <c r="F267" s="62"/>
      <c r="G267" s="62"/>
      <c r="H267" s="62"/>
      <c r="I267" s="62"/>
      <c r="J267" s="62"/>
      <c r="K267" s="62"/>
      <c r="L267" s="62"/>
    </row>
    <row r="268" spans="1:12" ht="15" customHeight="1">
      <c r="A268" s="1081"/>
      <c r="B268" s="1078" t="s">
        <v>869</v>
      </c>
      <c r="C268" s="1078"/>
      <c r="D268" s="1082" t="s">
        <v>870</v>
      </c>
      <c r="E268" s="1082"/>
      <c r="F268" s="62"/>
      <c r="G268" s="62"/>
      <c r="H268" s="62"/>
      <c r="I268" s="62"/>
      <c r="J268" s="62"/>
      <c r="K268" s="62"/>
      <c r="L268" s="62"/>
    </row>
    <row r="269" spans="1:12" ht="15" customHeight="1">
      <c r="A269" s="1081"/>
      <c r="B269" s="172" t="s">
        <v>845</v>
      </c>
      <c r="C269" s="172" t="s">
        <v>846</v>
      </c>
      <c r="D269" s="172" t="s">
        <v>845</v>
      </c>
      <c r="E269" s="172" t="s">
        <v>846</v>
      </c>
      <c r="F269" s="62"/>
      <c r="G269" s="62"/>
      <c r="H269" s="62"/>
      <c r="I269" s="62"/>
      <c r="J269" s="62"/>
      <c r="K269" s="62"/>
      <c r="L269" s="62"/>
    </row>
    <row r="270" spans="1:12" ht="30" customHeight="1">
      <c r="A270" s="293" t="s">
        <v>871</v>
      </c>
      <c r="B270" s="154">
        <v>1.43</v>
      </c>
      <c r="C270" s="154">
        <v>0.41</v>
      </c>
      <c r="D270" s="154">
        <v>1.35</v>
      </c>
      <c r="E270" s="154">
        <v>0.37</v>
      </c>
      <c r="F270" s="62"/>
      <c r="G270" s="62"/>
      <c r="H270" s="62"/>
      <c r="I270" s="62"/>
      <c r="J270" s="62"/>
      <c r="K270" s="62"/>
      <c r="L270" s="62"/>
    </row>
    <row r="271" spans="1:12" ht="31.5" customHeight="1">
      <c r="A271" s="293" t="s">
        <v>872</v>
      </c>
      <c r="B271" s="154">
        <f>B270*5</f>
        <v>7.1499999999999995</v>
      </c>
      <c r="C271" s="154">
        <f>C270*5</f>
        <v>2.0499999999999998</v>
      </c>
      <c r="D271" s="154">
        <f>D270*5</f>
        <v>6.75</v>
      </c>
      <c r="E271" s="154">
        <f>E270*5</f>
        <v>1.85</v>
      </c>
      <c r="F271" s="62"/>
      <c r="G271" s="62"/>
      <c r="H271" s="62"/>
      <c r="I271" s="62"/>
      <c r="J271" s="62"/>
      <c r="K271" s="62"/>
      <c r="L271" s="62"/>
    </row>
    <row r="272" spans="1:12" ht="17.100000000000001" customHeight="1">
      <c r="A272" s="12"/>
      <c r="B272" s="12"/>
      <c r="C272" s="12"/>
      <c r="D272" s="12"/>
      <c r="E272" s="12"/>
      <c r="F272" s="12"/>
      <c r="G272" s="12"/>
    </row>
    <row r="273" spans="1:8" ht="16.2">
      <c r="A273" s="1004" t="s">
        <v>873</v>
      </c>
      <c r="B273" s="1004"/>
      <c r="C273" s="1004"/>
      <c r="D273" s="1004"/>
      <c r="E273" s="1004"/>
    </row>
    <row r="274" spans="1:8" ht="15.6">
      <c r="A274" s="1081"/>
      <c r="B274" s="1078" t="s">
        <v>869</v>
      </c>
      <c r="C274" s="1078"/>
      <c r="D274" s="1082" t="s">
        <v>870</v>
      </c>
      <c r="E274" s="1082"/>
    </row>
    <row r="275" spans="1:8">
      <c r="A275" s="1081"/>
      <c r="B275" s="172" t="s">
        <v>845</v>
      </c>
      <c r="C275" s="172" t="s">
        <v>846</v>
      </c>
      <c r="D275" s="172" t="s">
        <v>845</v>
      </c>
      <c r="E275" s="172" t="s">
        <v>846</v>
      </c>
    </row>
    <row r="276" spans="1:8" ht="27">
      <c r="A276" s="293" t="s">
        <v>871</v>
      </c>
      <c r="B276" s="291">
        <v>1.32</v>
      </c>
      <c r="C276" s="291">
        <v>0.3</v>
      </c>
      <c r="D276" s="291">
        <v>1.25</v>
      </c>
      <c r="E276" s="291">
        <v>0.3</v>
      </c>
    </row>
    <row r="277" spans="1:8" ht="27">
      <c r="A277" s="293" t="s">
        <v>872</v>
      </c>
      <c r="B277" s="291">
        <f>B276*5</f>
        <v>6.6000000000000005</v>
      </c>
      <c r="C277" s="291">
        <f>C276*5</f>
        <v>1.5</v>
      </c>
      <c r="D277" s="291">
        <f>D276*5</f>
        <v>6.25</v>
      </c>
      <c r="E277" s="291">
        <f>E276*5</f>
        <v>1.5</v>
      </c>
    </row>
    <row r="278" spans="1:8">
      <c r="F278" s="113"/>
      <c r="G278" s="113"/>
      <c r="H278" s="113"/>
    </row>
    <row r="279" spans="1:8" ht="16.2">
      <c r="A279" s="1004" t="s">
        <v>874</v>
      </c>
      <c r="B279" s="1004"/>
      <c r="C279" s="1004"/>
      <c r="D279" s="1004"/>
      <c r="E279" s="1004"/>
    </row>
    <row r="280" spans="1:8" ht="15.6">
      <c r="A280" s="1081"/>
      <c r="B280" s="1078" t="s">
        <v>869</v>
      </c>
      <c r="C280" s="1078"/>
      <c r="D280" s="1082" t="s">
        <v>870</v>
      </c>
      <c r="E280" s="1082"/>
    </row>
    <row r="281" spans="1:8">
      <c r="A281" s="1081"/>
      <c r="B281" s="172" t="s">
        <v>845</v>
      </c>
      <c r="C281" s="172" t="s">
        <v>846</v>
      </c>
      <c r="D281" s="172" t="s">
        <v>845</v>
      </c>
      <c r="E281" s="172" t="s">
        <v>846</v>
      </c>
    </row>
    <row r="282" spans="1:8" ht="27.6" customHeight="1">
      <c r="A282" s="293" t="s">
        <v>871</v>
      </c>
      <c r="B282" s="291">
        <v>1.49424823272799</v>
      </c>
      <c r="C282" s="291">
        <v>0.33992942886519772</v>
      </c>
      <c r="D282" s="291">
        <v>1.4573866423709201</v>
      </c>
      <c r="E282" s="291">
        <v>0.35380521272419002</v>
      </c>
    </row>
    <row r="283" spans="1:8" ht="27.6" customHeight="1">
      <c r="A283" s="293" t="s">
        <v>872</v>
      </c>
      <c r="B283" s="291">
        <f>B282*5</f>
        <v>7.4712411636399505</v>
      </c>
      <c r="C283" s="291">
        <f>C282*5</f>
        <v>1.6996471443259886</v>
      </c>
      <c r="D283" s="291">
        <f>D282*5</f>
        <v>7.2869332118546009</v>
      </c>
      <c r="E283" s="291">
        <f>E282*5</f>
        <v>1.7690260636209501</v>
      </c>
    </row>
    <row r="284" spans="1:8">
      <c r="A284" s="23"/>
      <c r="B284" s="113"/>
      <c r="C284" s="113"/>
      <c r="D284" s="113"/>
      <c r="E284" s="113"/>
    </row>
    <row r="285" spans="1:8" ht="16.2">
      <c r="A285" s="1004" t="s">
        <v>875</v>
      </c>
      <c r="B285" s="1004"/>
      <c r="C285" s="1004"/>
      <c r="D285" s="1004"/>
      <c r="E285" s="1004"/>
    </row>
    <row r="286" spans="1:8" ht="15.6">
      <c r="A286" s="1081"/>
      <c r="B286" s="1078" t="s">
        <v>869</v>
      </c>
      <c r="C286" s="1078"/>
      <c r="D286" s="1082" t="s">
        <v>870</v>
      </c>
      <c r="E286" s="1082"/>
    </row>
    <row r="287" spans="1:8">
      <c r="A287" s="1081"/>
      <c r="B287" s="172" t="s">
        <v>845</v>
      </c>
      <c r="C287" s="172" t="s">
        <v>846</v>
      </c>
      <c r="D287" s="172" t="s">
        <v>845</v>
      </c>
      <c r="E287" s="172" t="s">
        <v>846</v>
      </c>
    </row>
    <row r="288" spans="1:8" ht="27">
      <c r="A288" s="293" t="s">
        <v>871</v>
      </c>
      <c r="B288" s="291">
        <v>1.2223520638596719</v>
      </c>
      <c r="C288" s="291">
        <v>0.43965073573405072</v>
      </c>
      <c r="D288" s="291">
        <v>1.2082883438326923</v>
      </c>
      <c r="E288" s="291">
        <v>0.48855054656049657</v>
      </c>
    </row>
    <row r="289" spans="1:6" ht="27">
      <c r="A289" s="293" t="s">
        <v>872</v>
      </c>
      <c r="B289" s="291">
        <f>B288*5</f>
        <v>6.1117603192983596</v>
      </c>
      <c r="C289" s="291">
        <f>C288*5</f>
        <v>2.1982536786702536</v>
      </c>
      <c r="D289" s="291">
        <f>D288*5</f>
        <v>6.041441719163462</v>
      </c>
      <c r="E289" s="291">
        <f>E288*5</f>
        <v>2.4427527328024827</v>
      </c>
    </row>
    <row r="291" spans="1:6" ht="16.2">
      <c r="A291" s="1004" t="s">
        <v>876</v>
      </c>
      <c r="B291" s="1004"/>
      <c r="C291" s="1004"/>
      <c r="D291" s="1004"/>
      <c r="E291" s="1004"/>
    </row>
    <row r="292" spans="1:6" ht="15.6">
      <c r="A292" s="1077"/>
      <c r="B292" s="1078" t="s">
        <v>869</v>
      </c>
      <c r="C292" s="1078"/>
      <c r="D292" s="1082" t="s">
        <v>870</v>
      </c>
      <c r="E292" s="1082"/>
    </row>
    <row r="293" spans="1:6">
      <c r="A293" s="1077"/>
      <c r="B293" s="181" t="s">
        <v>845</v>
      </c>
      <c r="C293" s="181" t="s">
        <v>846</v>
      </c>
      <c r="D293" s="181" t="s">
        <v>845</v>
      </c>
      <c r="E293" s="181" t="s">
        <v>846</v>
      </c>
    </row>
    <row r="294" spans="1:6" ht="27">
      <c r="A294" s="293" t="s">
        <v>871</v>
      </c>
      <c r="B294" s="291">
        <v>1.386847501533927</v>
      </c>
      <c r="C294" s="291">
        <v>0.45607143507750958</v>
      </c>
      <c r="D294" s="291">
        <v>1.3375939999569868</v>
      </c>
      <c r="E294" s="291">
        <v>0.46370866726952847</v>
      </c>
    </row>
    <row r="295" spans="1:6" ht="27">
      <c r="A295" s="293" t="s">
        <v>872</v>
      </c>
      <c r="B295" s="291">
        <v>6.93</v>
      </c>
      <c r="C295" s="291">
        <v>2.2799999999999998</v>
      </c>
      <c r="D295" s="291">
        <v>6.69</v>
      </c>
      <c r="E295" s="291">
        <v>2.3199999999999998</v>
      </c>
    </row>
    <row r="297" spans="1:6" ht="16.2">
      <c r="A297" s="1004" t="s">
        <v>877</v>
      </c>
      <c r="B297" s="1004"/>
      <c r="C297" s="1004"/>
      <c r="D297" s="1004"/>
      <c r="E297" s="1004"/>
    </row>
    <row r="298" spans="1:6" ht="15.6">
      <c r="A298" s="1077"/>
      <c r="B298" s="1078" t="s">
        <v>869</v>
      </c>
      <c r="C298" s="1078"/>
      <c r="D298" s="1082" t="s">
        <v>870</v>
      </c>
      <c r="E298" s="1082"/>
    </row>
    <row r="299" spans="1:6">
      <c r="A299" s="1077"/>
      <c r="B299" s="181" t="s">
        <v>845</v>
      </c>
      <c r="C299" s="181" t="s">
        <v>846</v>
      </c>
      <c r="D299" s="181" t="s">
        <v>845</v>
      </c>
      <c r="E299" s="181" t="s">
        <v>846</v>
      </c>
    </row>
    <row r="300" spans="1:6" ht="27">
      <c r="A300" s="293" t="s">
        <v>871</v>
      </c>
      <c r="B300" s="291">
        <v>1.3</v>
      </c>
      <c r="C300" s="194">
        <v>0.93</v>
      </c>
      <c r="D300" s="194">
        <v>1.24</v>
      </c>
      <c r="E300" s="194">
        <v>0.77</v>
      </c>
    </row>
    <row r="301" spans="1:6" ht="27">
      <c r="A301" s="293" t="s">
        <v>872</v>
      </c>
      <c r="B301" s="291">
        <v>6.5000000000000009</v>
      </c>
      <c r="C301" s="291">
        <v>4.6500000000000004</v>
      </c>
      <c r="D301" s="291">
        <v>6.2</v>
      </c>
      <c r="E301" s="291">
        <v>3.8500000000000005</v>
      </c>
    </row>
    <row r="302" spans="1:6">
      <c r="F302" s="24"/>
    </row>
    <row r="303" spans="1:6" ht="16.2">
      <c r="A303" s="1004" t="s">
        <v>878</v>
      </c>
      <c r="B303" s="1004"/>
      <c r="C303" s="1004"/>
      <c r="D303" s="1004"/>
      <c r="E303" s="1004"/>
    </row>
    <row r="304" spans="1:6" ht="15.6">
      <c r="A304" s="1079"/>
      <c r="B304" s="1078" t="s">
        <v>869</v>
      </c>
      <c r="C304" s="1078"/>
      <c r="D304" s="1082" t="s">
        <v>870</v>
      </c>
      <c r="E304" s="1082"/>
    </row>
    <row r="305" spans="1:6">
      <c r="A305" s="1079"/>
      <c r="B305" s="181" t="s">
        <v>845</v>
      </c>
      <c r="C305" s="181" t="s">
        <v>846</v>
      </c>
      <c r="D305" s="180" t="s">
        <v>845</v>
      </c>
      <c r="E305" s="180" t="s">
        <v>846</v>
      </c>
    </row>
    <row r="306" spans="1:6" ht="27.6" customHeight="1">
      <c r="A306" s="293" t="s">
        <v>871</v>
      </c>
      <c r="B306" s="293">
        <v>1.42</v>
      </c>
      <c r="C306" s="293">
        <v>0.55000000000000004</v>
      </c>
      <c r="D306" s="292" vm="19">
        <v>1.4026367859072233</v>
      </c>
      <c r="E306" s="292" vm="20">
        <v>0.57595557953331233</v>
      </c>
    </row>
    <row r="307" spans="1:6" ht="27.6" customHeight="1">
      <c r="A307" s="293" t="s">
        <v>872</v>
      </c>
      <c r="B307" s="291">
        <v>7.1</v>
      </c>
      <c r="C307" s="291">
        <v>2.7500000000000004</v>
      </c>
      <c r="D307" s="291">
        <v>7.0131839295361162</v>
      </c>
      <c r="E307" s="291">
        <v>2.8797778976665618</v>
      </c>
    </row>
    <row r="308" spans="1:6" ht="37.5" customHeight="1">
      <c r="A308" s="1087" t="s">
        <v>879</v>
      </c>
      <c r="B308" s="1087"/>
      <c r="C308" s="1087"/>
      <c r="D308" s="1087"/>
      <c r="E308" s="1087"/>
      <c r="F308" s="114"/>
    </row>
    <row r="309" spans="1:6">
      <c r="A309" s="1088" t="s">
        <v>880</v>
      </c>
      <c r="B309" s="1088"/>
      <c r="C309" s="1088"/>
      <c r="D309" s="1088"/>
      <c r="E309" s="1088"/>
    </row>
    <row r="310" spans="1:6" ht="27" customHeight="1">
      <c r="A310" s="1088" t="s">
        <v>881</v>
      </c>
      <c r="B310" s="1088"/>
      <c r="C310" s="1088"/>
      <c r="D310" s="1088"/>
      <c r="E310" s="1088"/>
    </row>
  </sheetData>
  <sheetProtection algorithmName="SHA-512" hashValue="dxz+4w7YsNhLrngM7ATxfjApp4+Y+JZJ3DWume/965bhwmU5RNNidHDtAcjZGZdl/tuihqpUlBK4MHTKs8FzAw==" saltValue="L75x/KWs05lJVGVAcj8Nlw==" spinCount="100000" sheet="1" objects="1" scenarios="1"/>
  <mergeCells count="184">
    <mergeCell ref="A308:E308"/>
    <mergeCell ref="A309:E309"/>
    <mergeCell ref="A310:E310"/>
    <mergeCell ref="A49:H49"/>
    <mergeCell ref="A51:H51"/>
    <mergeCell ref="A28:H28"/>
    <mergeCell ref="A50:H50"/>
    <mergeCell ref="A60:H60"/>
    <mergeCell ref="A53:H53"/>
    <mergeCell ref="A61:H62"/>
    <mergeCell ref="A65:G65"/>
    <mergeCell ref="A71:G71"/>
    <mergeCell ref="A46:H46"/>
    <mergeCell ref="A47:H47"/>
    <mergeCell ref="A59:H59"/>
    <mergeCell ref="A48:H48"/>
    <mergeCell ref="A164:A165"/>
    <mergeCell ref="B164:D164"/>
    <mergeCell ref="E164:F164"/>
    <mergeCell ref="G164:H164"/>
    <mergeCell ref="A109:H109"/>
    <mergeCell ref="A113:H113"/>
    <mergeCell ref="A114:H114"/>
    <mergeCell ref="A115:H115"/>
    <mergeCell ref="A9:H9"/>
    <mergeCell ref="A11:H11"/>
    <mergeCell ref="A22:H22"/>
    <mergeCell ref="A25:H25"/>
    <mergeCell ref="A31:H31"/>
    <mergeCell ref="A43:H43"/>
    <mergeCell ref="A44:H44"/>
    <mergeCell ref="A45:H45"/>
    <mergeCell ref="A21:H21"/>
    <mergeCell ref="A23:H23"/>
    <mergeCell ref="A24:H24"/>
    <mergeCell ref="A26:H26"/>
    <mergeCell ref="A27:H27"/>
    <mergeCell ref="A30:H30"/>
    <mergeCell ref="A29:H29"/>
    <mergeCell ref="A33:H33"/>
    <mergeCell ref="A81:H81"/>
    <mergeCell ref="E125:F125"/>
    <mergeCell ref="G125:H125"/>
    <mergeCell ref="A147:L147"/>
    <mergeCell ref="A137:L137"/>
    <mergeCell ref="A138:A139"/>
    <mergeCell ref="B138:D138"/>
    <mergeCell ref="E138:F138"/>
    <mergeCell ref="G138:H138"/>
    <mergeCell ref="I138:J138"/>
    <mergeCell ref="A124:L124"/>
    <mergeCell ref="A125:A126"/>
    <mergeCell ref="B125:D125"/>
    <mergeCell ref="A103:H103"/>
    <mergeCell ref="A104:H104"/>
    <mergeCell ref="A105:H105"/>
    <mergeCell ref="A98:H98"/>
    <mergeCell ref="A106:H106"/>
    <mergeCell ref="A116:H116"/>
    <mergeCell ref="A107:H107"/>
    <mergeCell ref="A96:H96"/>
    <mergeCell ref="I125:J125"/>
    <mergeCell ref="K125:L125"/>
    <mergeCell ref="A134:L134"/>
    <mergeCell ref="A72:G72"/>
    <mergeCell ref="A73:G73"/>
    <mergeCell ref="A80:H80"/>
    <mergeCell ref="A76:H76"/>
    <mergeCell ref="K138:L138"/>
    <mergeCell ref="A118:D118"/>
    <mergeCell ref="A63:H63"/>
    <mergeCell ref="A74:G74"/>
    <mergeCell ref="I190:J190"/>
    <mergeCell ref="K190:L190"/>
    <mergeCell ref="A186:L186"/>
    <mergeCell ref="I164:J164"/>
    <mergeCell ref="K164:L164"/>
    <mergeCell ref="A160:L160"/>
    <mergeCell ref="A83:H83"/>
    <mergeCell ref="A91:H91"/>
    <mergeCell ref="A92:H92"/>
    <mergeCell ref="A93:H93"/>
    <mergeCell ref="A94:H94"/>
    <mergeCell ref="A151:A152"/>
    <mergeCell ref="B151:D151"/>
    <mergeCell ref="E151:F151"/>
    <mergeCell ref="G151:H151"/>
    <mergeCell ref="I151:J151"/>
    <mergeCell ref="A203:A204"/>
    <mergeCell ref="B203:D203"/>
    <mergeCell ref="E203:F203"/>
    <mergeCell ref="G203:H203"/>
    <mergeCell ref="G190:H190"/>
    <mergeCell ref="A148:L148"/>
    <mergeCell ref="B216:D216"/>
    <mergeCell ref="E216:F216"/>
    <mergeCell ref="G216:H216"/>
    <mergeCell ref="I216:J216"/>
    <mergeCell ref="K216:L216"/>
    <mergeCell ref="A212:L212"/>
    <mergeCell ref="I177:J177"/>
    <mergeCell ref="K177:L177"/>
    <mergeCell ref="A190:A191"/>
    <mergeCell ref="B190:D190"/>
    <mergeCell ref="E190:F190"/>
    <mergeCell ref="A238:L238"/>
    <mergeCell ref="A226:L226"/>
    <mergeCell ref="G229:H229"/>
    <mergeCell ref="I229:J229"/>
    <mergeCell ref="K229:L229"/>
    <mergeCell ref="A274:A275"/>
    <mergeCell ref="B274:C274"/>
    <mergeCell ref="D274:E274"/>
    <mergeCell ref="A280:A281"/>
    <mergeCell ref="A242:A243"/>
    <mergeCell ref="B242:D242"/>
    <mergeCell ref="E242:F242"/>
    <mergeCell ref="G242:H242"/>
    <mergeCell ref="I242:J242"/>
    <mergeCell ref="A273:E273"/>
    <mergeCell ref="A279:E279"/>
    <mergeCell ref="I255:J255"/>
    <mergeCell ref="A267:E267"/>
    <mergeCell ref="A286:A287"/>
    <mergeCell ref="B286:C286"/>
    <mergeCell ref="D286:E286"/>
    <mergeCell ref="A292:A293"/>
    <mergeCell ref="B292:C292"/>
    <mergeCell ref="D292:E292"/>
    <mergeCell ref="A291:E291"/>
    <mergeCell ref="A268:A269"/>
    <mergeCell ref="B268:C268"/>
    <mergeCell ref="D268:E268"/>
    <mergeCell ref="A285:E285"/>
    <mergeCell ref="B280:C280"/>
    <mergeCell ref="D280:E280"/>
    <mergeCell ref="A297:E297"/>
    <mergeCell ref="A303:E303"/>
    <mergeCell ref="A298:A299"/>
    <mergeCell ref="B298:C298"/>
    <mergeCell ref="D298:E298"/>
    <mergeCell ref="A304:A305"/>
    <mergeCell ref="B304:C304"/>
    <mergeCell ref="D304:E304"/>
    <mergeCell ref="A150:L150"/>
    <mergeCell ref="A163:L163"/>
    <mergeCell ref="A176:L176"/>
    <mergeCell ref="A189:L189"/>
    <mergeCell ref="A202:L202"/>
    <mergeCell ref="A215:L215"/>
    <mergeCell ref="A228:L228"/>
    <mergeCell ref="A174:L174"/>
    <mergeCell ref="A187:L187"/>
    <mergeCell ref="A200:L200"/>
    <mergeCell ref="A213:L213"/>
    <mergeCell ref="A199:L199"/>
    <mergeCell ref="A177:A178"/>
    <mergeCell ref="B177:D177"/>
    <mergeCell ref="E177:F177"/>
    <mergeCell ref="G177:H177"/>
    <mergeCell ref="A135:L135"/>
    <mergeCell ref="A173:L173"/>
    <mergeCell ref="A241:L241"/>
    <mergeCell ref="A254:L254"/>
    <mergeCell ref="A265:L265"/>
    <mergeCell ref="A229:A230"/>
    <mergeCell ref="B229:D229"/>
    <mergeCell ref="E229:F229"/>
    <mergeCell ref="A239:L239"/>
    <mergeCell ref="A255:A256"/>
    <mergeCell ref="B255:D255"/>
    <mergeCell ref="E255:F255"/>
    <mergeCell ref="G255:H255"/>
    <mergeCell ref="A161:L161"/>
    <mergeCell ref="K242:L242"/>
    <mergeCell ref="A264:L264"/>
    <mergeCell ref="A252:L252"/>
    <mergeCell ref="A216:A217"/>
    <mergeCell ref="K255:L255"/>
    <mergeCell ref="A251:L251"/>
    <mergeCell ref="K151:L151"/>
    <mergeCell ref="I203:J203"/>
    <mergeCell ref="K203:L203"/>
    <mergeCell ref="A225:L225"/>
  </mergeCells>
  <conditionalFormatting sqref="B153:B159">
    <cfRule type="containsBlanks" dxfId="2" priority="9">
      <formula>LEN(TRIM(B153))=0</formula>
    </cfRule>
  </conditionalFormatting>
  <conditionalFormatting sqref="B166:B172">
    <cfRule type="containsBlanks" dxfId="1" priority="7">
      <formula>LEN(TRIM(B166))=0</formula>
    </cfRule>
  </conditionalFormatting>
  <conditionalFormatting sqref="B276:E277">
    <cfRule type="containsBlanks" dxfId="0" priority="6">
      <formula>LEN(TRIM(B276))=0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EE7D1-696F-4416-9261-5359F7377A54}">
  <sheetPr>
    <tabColor rgb="FF93E3FF"/>
  </sheetPr>
  <dimension ref="A1:T136"/>
  <sheetViews>
    <sheetView showGridLines="0" zoomScaleNormal="100" workbookViewId="0"/>
  </sheetViews>
  <sheetFormatPr defaultColWidth="8.5546875" defaultRowHeight="14.4"/>
  <cols>
    <col min="1" max="1" width="27.5546875" customWidth="1"/>
    <col min="2" max="2" width="17.33203125" style="86" customWidth="1"/>
    <col min="3" max="3" width="14.44140625" style="86" customWidth="1"/>
    <col min="4" max="4" width="16.33203125" style="86" customWidth="1"/>
    <col min="5" max="7" width="14.44140625" customWidth="1"/>
    <col min="8" max="10" width="14.33203125" customWidth="1"/>
    <col min="11" max="17" width="13.5546875" customWidth="1"/>
    <col min="18" max="19" width="13.33203125" customWidth="1"/>
    <col min="20" max="25" width="11.6640625" customWidth="1"/>
  </cols>
  <sheetData>
    <row r="1" spans="1:17">
      <c r="E1" s="1"/>
    </row>
    <row r="2" spans="1:17" ht="14.7" customHeight="1">
      <c r="B2"/>
      <c r="C2"/>
      <c r="D2"/>
    </row>
    <row r="3" spans="1:17" ht="14.7" customHeight="1">
      <c r="B3"/>
      <c r="C3"/>
      <c r="D3"/>
    </row>
    <row r="4" spans="1:17" ht="14.7" customHeight="1">
      <c r="B4"/>
      <c r="C4"/>
      <c r="D4"/>
    </row>
    <row r="5" spans="1:17" ht="14.7" customHeight="1">
      <c r="B5"/>
      <c r="C5"/>
      <c r="D5"/>
    </row>
    <row r="7" spans="1:17" ht="21">
      <c r="A7" s="981" t="s">
        <v>0</v>
      </c>
      <c r="B7" s="981"/>
      <c r="C7" s="981"/>
      <c r="D7" s="981"/>
      <c r="E7" s="981"/>
      <c r="F7" s="981"/>
      <c r="G7" s="981"/>
      <c r="H7" s="981"/>
      <c r="I7" s="981"/>
      <c r="J7" s="981"/>
      <c r="K7" s="981"/>
      <c r="L7" s="981"/>
      <c r="M7" s="981"/>
      <c r="N7" s="981"/>
      <c r="O7" s="981"/>
      <c r="P7" s="981"/>
      <c r="Q7" s="981"/>
    </row>
    <row r="8" spans="1:17" ht="21.6" thickBot="1">
      <c r="A8" s="138"/>
      <c r="B8" s="140"/>
      <c r="C8" s="140"/>
      <c r="D8" s="140"/>
      <c r="E8" s="136"/>
      <c r="F8" s="136"/>
      <c r="G8" s="136"/>
      <c r="H8" s="136"/>
      <c r="I8" s="136"/>
      <c r="J8" s="136"/>
      <c r="K8" s="136"/>
      <c r="L8" s="136"/>
      <c r="M8" s="136"/>
      <c r="N8" s="136"/>
      <c r="O8" s="136"/>
      <c r="P8" s="136"/>
      <c r="Q8" s="136"/>
    </row>
    <row r="9" spans="1:17" ht="18">
      <c r="A9" s="1129" t="s">
        <v>882</v>
      </c>
      <c r="B9" s="933"/>
      <c r="C9" s="933"/>
      <c r="D9" s="933"/>
      <c r="E9" s="933"/>
      <c r="F9" s="933"/>
      <c r="G9" s="933"/>
      <c r="H9" s="933"/>
      <c r="I9" s="933"/>
      <c r="J9" s="933"/>
      <c r="K9" s="933"/>
      <c r="L9" s="933"/>
      <c r="M9" s="933"/>
      <c r="N9" s="933"/>
      <c r="O9" s="933"/>
      <c r="P9" s="933"/>
      <c r="Q9" s="933"/>
    </row>
    <row r="10" spans="1:17" ht="18" thickTop="1">
      <c r="A10" s="7"/>
      <c r="B10" s="87"/>
      <c r="C10" s="87"/>
      <c r="D10" s="87"/>
      <c r="E10" s="6"/>
      <c r="F10" s="6"/>
      <c r="G10" s="6"/>
      <c r="H10" s="6"/>
      <c r="I10" s="6"/>
    </row>
    <row r="11" spans="1:17" ht="15.6">
      <c r="A11" s="932" t="s">
        <v>883</v>
      </c>
      <c r="B11" s="932"/>
      <c r="C11" s="932"/>
      <c r="D11" s="932"/>
      <c r="E11" s="932"/>
      <c r="F11" s="932"/>
      <c r="G11" s="932"/>
      <c r="H11" s="932"/>
      <c r="I11" s="932"/>
      <c r="J11" s="932"/>
    </row>
    <row r="12" spans="1:17">
      <c r="A12" s="1130" t="s">
        <v>884</v>
      </c>
      <c r="B12" s="1130"/>
      <c r="C12" s="1130"/>
      <c r="D12" s="1130"/>
      <c r="E12" s="1130"/>
      <c r="F12" s="1130"/>
      <c r="G12" s="1130"/>
      <c r="H12" s="1130"/>
      <c r="I12" s="1130"/>
      <c r="J12" s="1130"/>
    </row>
    <row r="13" spans="1:17">
      <c r="A13" s="1131" t="s">
        <v>885</v>
      </c>
      <c r="B13" s="1131"/>
      <c r="C13" s="1131"/>
      <c r="D13" s="1131"/>
      <c r="E13" s="1131"/>
      <c r="F13" s="1131"/>
      <c r="G13" s="1131"/>
      <c r="H13" s="1131"/>
      <c r="I13" s="1131"/>
      <c r="J13" s="1131"/>
    </row>
    <row r="14" spans="1:17">
      <c r="A14" s="1131" t="s">
        <v>886</v>
      </c>
      <c r="B14" s="1131"/>
      <c r="C14" s="1131"/>
      <c r="D14" s="1131"/>
      <c r="E14" s="1131"/>
      <c r="F14" s="1131"/>
      <c r="G14" s="1131"/>
      <c r="H14" s="1131"/>
      <c r="I14" s="1131"/>
      <c r="J14" s="1131"/>
    </row>
    <row r="15" spans="1:17">
      <c r="A15" s="984" t="s">
        <v>887</v>
      </c>
      <c r="B15" s="984"/>
      <c r="C15" s="984"/>
      <c r="D15" s="984"/>
      <c r="E15" s="984"/>
      <c r="F15" s="984"/>
      <c r="G15" s="984"/>
      <c r="H15" s="984"/>
      <c r="I15" s="984"/>
      <c r="J15" s="496"/>
    </row>
    <row r="16" spans="1:17">
      <c r="A16" s="496"/>
      <c r="B16" s="496"/>
      <c r="C16" s="496"/>
      <c r="D16" s="496"/>
      <c r="E16" s="496"/>
      <c r="F16" s="496"/>
      <c r="G16" s="496"/>
      <c r="H16" s="496"/>
      <c r="I16" s="496"/>
      <c r="J16" s="496"/>
    </row>
    <row r="17" spans="1:18" ht="17.399999999999999" thickBot="1">
      <c r="A17" s="1089" t="s">
        <v>888</v>
      </c>
      <c r="B17" s="1089"/>
      <c r="C17" s="1089"/>
      <c r="D17" s="1089"/>
      <c r="E17" s="1089"/>
      <c r="F17" s="1089"/>
      <c r="G17" s="1089"/>
      <c r="H17" s="1089"/>
      <c r="I17" s="1089"/>
      <c r="J17" s="1089"/>
      <c r="K17" s="1089"/>
      <c r="L17" s="1089"/>
      <c r="M17" s="1089"/>
      <c r="N17" s="1089"/>
      <c r="O17" s="1089"/>
      <c r="P17" s="1089"/>
      <c r="Q17" s="1089"/>
    </row>
    <row r="18" spans="1:18">
      <c r="A18" s="1095" t="s">
        <v>889</v>
      </c>
      <c r="B18" s="1090">
        <v>2023</v>
      </c>
      <c r="C18" s="1091"/>
      <c r="D18" s="1091"/>
      <c r="E18" s="1092"/>
      <c r="F18" s="1090">
        <v>2022</v>
      </c>
      <c r="G18" s="1093"/>
      <c r="H18" s="1094"/>
      <c r="I18" s="1090">
        <v>2021</v>
      </c>
      <c r="J18" s="1091"/>
      <c r="K18" s="1092"/>
      <c r="L18" s="1090">
        <v>2020</v>
      </c>
      <c r="M18" s="1092"/>
      <c r="N18" s="1090">
        <v>2019</v>
      </c>
      <c r="O18" s="1092"/>
      <c r="P18" s="1090">
        <v>2018</v>
      </c>
      <c r="Q18" s="1092"/>
      <c r="R18" s="637"/>
    </row>
    <row r="19" spans="1:18" ht="26.4">
      <c r="A19" s="1096"/>
      <c r="B19" s="765" t="s">
        <v>833</v>
      </c>
      <c r="C19" s="172" t="s">
        <v>834</v>
      </c>
      <c r="D19" s="143" t="s">
        <v>890</v>
      </c>
      <c r="E19" s="666" t="s">
        <v>891</v>
      </c>
      <c r="F19" s="765" t="s">
        <v>833</v>
      </c>
      <c r="G19" s="172" t="s">
        <v>834</v>
      </c>
      <c r="H19" s="666" t="s">
        <v>892</v>
      </c>
      <c r="I19" s="765" t="s">
        <v>833</v>
      </c>
      <c r="J19" s="172" t="s">
        <v>834</v>
      </c>
      <c r="K19" s="666" t="s">
        <v>892</v>
      </c>
      <c r="L19" s="765" t="s">
        <v>833</v>
      </c>
      <c r="M19" s="775" t="s">
        <v>834</v>
      </c>
      <c r="N19" s="765" t="s">
        <v>833</v>
      </c>
      <c r="O19" s="775" t="s">
        <v>834</v>
      </c>
      <c r="P19" s="765" t="s">
        <v>833</v>
      </c>
      <c r="Q19" s="775" t="s">
        <v>834</v>
      </c>
      <c r="R19" s="637"/>
    </row>
    <row r="20" spans="1:18">
      <c r="A20" s="763" t="s">
        <v>893</v>
      </c>
      <c r="B20" s="766">
        <v>178</v>
      </c>
      <c r="C20" s="635">
        <v>341</v>
      </c>
      <c r="D20" s="635">
        <v>0</v>
      </c>
      <c r="E20" s="767">
        <v>0</v>
      </c>
      <c r="F20" s="772">
        <v>189</v>
      </c>
      <c r="G20" s="195">
        <v>323</v>
      </c>
      <c r="H20" s="668">
        <v>0</v>
      </c>
      <c r="I20" s="772">
        <v>133</v>
      </c>
      <c r="J20" s="195">
        <v>242</v>
      </c>
      <c r="K20" s="668">
        <v>0</v>
      </c>
      <c r="L20" s="776">
        <v>87</v>
      </c>
      <c r="M20" s="777">
        <v>211</v>
      </c>
      <c r="N20" s="776">
        <v>116</v>
      </c>
      <c r="O20" s="777">
        <v>262</v>
      </c>
      <c r="P20" s="776">
        <v>97</v>
      </c>
      <c r="Q20" s="777">
        <v>278</v>
      </c>
      <c r="R20" s="637"/>
    </row>
    <row r="21" spans="1:18">
      <c r="A21" s="763" t="s">
        <v>894</v>
      </c>
      <c r="B21" s="858">
        <v>1022</v>
      </c>
      <c r="C21" s="859">
        <v>2125</v>
      </c>
      <c r="D21" s="636">
        <v>3</v>
      </c>
      <c r="E21" s="767">
        <v>6</v>
      </c>
      <c r="F21" s="773">
        <v>1038</v>
      </c>
      <c r="G21" s="192">
        <v>2104</v>
      </c>
      <c r="H21" s="668">
        <v>3</v>
      </c>
      <c r="I21" s="772">
        <v>742</v>
      </c>
      <c r="J21" s="192">
        <v>1872</v>
      </c>
      <c r="K21" s="668">
        <v>0</v>
      </c>
      <c r="L21" s="776">
        <v>640</v>
      </c>
      <c r="M21" s="778">
        <v>1767</v>
      </c>
      <c r="N21" s="776">
        <v>659</v>
      </c>
      <c r="O21" s="778">
        <v>1876</v>
      </c>
      <c r="P21" s="776">
        <v>620</v>
      </c>
      <c r="Q21" s="777">
        <v>1950</v>
      </c>
      <c r="R21" s="637"/>
    </row>
    <row r="22" spans="1:18">
      <c r="A22" s="763" t="s">
        <v>895</v>
      </c>
      <c r="B22" s="858">
        <v>1067</v>
      </c>
      <c r="C22" s="860">
        <v>3223</v>
      </c>
      <c r="D22" s="635">
        <v>1</v>
      </c>
      <c r="E22" s="767">
        <v>9</v>
      </c>
      <c r="F22" s="772">
        <v>985</v>
      </c>
      <c r="G22" s="192">
        <v>3109</v>
      </c>
      <c r="H22" s="668">
        <v>4</v>
      </c>
      <c r="I22" s="772">
        <v>790</v>
      </c>
      <c r="J22" s="192">
        <v>2831</v>
      </c>
      <c r="K22" s="668">
        <v>1</v>
      </c>
      <c r="L22" s="776">
        <v>666</v>
      </c>
      <c r="M22" s="778">
        <v>2614</v>
      </c>
      <c r="N22" s="776">
        <v>648</v>
      </c>
      <c r="O22" s="778">
        <v>2532</v>
      </c>
      <c r="P22" s="776">
        <v>615</v>
      </c>
      <c r="Q22" s="777">
        <v>2571</v>
      </c>
      <c r="R22" s="637"/>
    </row>
    <row r="23" spans="1:18">
      <c r="A23" s="763" t="s">
        <v>896</v>
      </c>
      <c r="B23" s="766">
        <v>575</v>
      </c>
      <c r="C23" s="860">
        <v>2606</v>
      </c>
      <c r="D23" s="635">
        <v>0</v>
      </c>
      <c r="E23" s="767">
        <v>6</v>
      </c>
      <c r="F23" s="772">
        <v>557</v>
      </c>
      <c r="G23" s="192">
        <v>2502</v>
      </c>
      <c r="H23" s="668">
        <v>2</v>
      </c>
      <c r="I23" s="772">
        <v>463</v>
      </c>
      <c r="J23" s="192">
        <v>2309</v>
      </c>
      <c r="K23" s="668">
        <v>0</v>
      </c>
      <c r="L23" s="776">
        <v>429</v>
      </c>
      <c r="M23" s="778">
        <v>2183</v>
      </c>
      <c r="N23" s="776">
        <v>433</v>
      </c>
      <c r="O23" s="778">
        <v>2142</v>
      </c>
      <c r="P23" s="776">
        <v>434</v>
      </c>
      <c r="Q23" s="777">
        <v>2137</v>
      </c>
      <c r="R23" s="637"/>
    </row>
    <row r="24" spans="1:18">
      <c r="A24" s="763" t="s">
        <v>897</v>
      </c>
      <c r="B24" s="766">
        <v>259</v>
      </c>
      <c r="C24" s="860">
        <v>1532</v>
      </c>
      <c r="D24" s="635">
        <v>1</v>
      </c>
      <c r="E24" s="767">
        <v>1</v>
      </c>
      <c r="F24" s="772">
        <v>266</v>
      </c>
      <c r="G24" s="192">
        <v>1494</v>
      </c>
      <c r="H24" s="668">
        <v>1</v>
      </c>
      <c r="I24" s="772">
        <v>244</v>
      </c>
      <c r="J24" s="192">
        <v>1468</v>
      </c>
      <c r="K24" s="668">
        <v>0</v>
      </c>
      <c r="L24" s="776">
        <v>234</v>
      </c>
      <c r="M24" s="778">
        <v>1448</v>
      </c>
      <c r="N24" s="776">
        <v>206</v>
      </c>
      <c r="O24" s="778">
        <v>1572</v>
      </c>
      <c r="P24" s="776">
        <v>197</v>
      </c>
      <c r="Q24" s="777">
        <v>1660</v>
      </c>
      <c r="R24" s="637"/>
    </row>
    <row r="25" spans="1:18">
      <c r="A25" s="763" t="s">
        <v>898</v>
      </c>
      <c r="B25" s="766">
        <v>16</v>
      </c>
      <c r="C25" s="635">
        <v>183</v>
      </c>
      <c r="D25" s="635">
        <v>0</v>
      </c>
      <c r="E25" s="767">
        <v>0</v>
      </c>
      <c r="F25" s="772">
        <v>13</v>
      </c>
      <c r="G25" s="195">
        <v>173</v>
      </c>
      <c r="H25" s="668">
        <v>0</v>
      </c>
      <c r="I25" s="772">
        <v>13</v>
      </c>
      <c r="J25" s="195">
        <v>172</v>
      </c>
      <c r="K25" s="668">
        <v>0</v>
      </c>
      <c r="L25" s="776">
        <v>12</v>
      </c>
      <c r="M25" s="777">
        <v>161</v>
      </c>
      <c r="N25" s="776">
        <v>18</v>
      </c>
      <c r="O25" s="777">
        <v>149</v>
      </c>
      <c r="P25" s="776">
        <v>16</v>
      </c>
      <c r="Q25" s="777">
        <v>135</v>
      </c>
      <c r="R25" s="637"/>
    </row>
    <row r="26" spans="1:18" ht="15" thickBot="1">
      <c r="A26" s="764" t="s">
        <v>178</v>
      </c>
      <c r="B26" s="768">
        <v>3115</v>
      </c>
      <c r="C26" s="769">
        <v>10012</v>
      </c>
      <c r="D26" s="770">
        <v>5</v>
      </c>
      <c r="E26" s="771">
        <v>22</v>
      </c>
      <c r="F26" s="774">
        <v>3048</v>
      </c>
      <c r="G26" s="752">
        <v>9705</v>
      </c>
      <c r="H26" s="671">
        <v>10</v>
      </c>
      <c r="I26" s="774">
        <f>SUM(I20:I25)</f>
        <v>2385</v>
      </c>
      <c r="J26" s="752">
        <f>SUM(J20:J25)</f>
        <v>8894</v>
      </c>
      <c r="K26" s="671">
        <f>SUM(K20:K25)</f>
        <v>1</v>
      </c>
      <c r="L26" s="774">
        <f>SUM(L20:L25)</f>
        <v>2068</v>
      </c>
      <c r="M26" s="671">
        <f>SUM(M20:M25)</f>
        <v>8384</v>
      </c>
      <c r="N26" s="774">
        <f t="shared" ref="N26:Q26" si="0">SUM(N20:N25)</f>
        <v>2080</v>
      </c>
      <c r="O26" s="671">
        <f t="shared" si="0"/>
        <v>8533</v>
      </c>
      <c r="P26" s="774">
        <f t="shared" si="0"/>
        <v>1979</v>
      </c>
      <c r="Q26" s="671">
        <f t="shared" si="0"/>
        <v>8731</v>
      </c>
      <c r="R26" s="637"/>
    </row>
    <row r="27" spans="1:18">
      <c r="A27" s="987" t="s">
        <v>899</v>
      </c>
      <c r="B27" s="987"/>
      <c r="C27" s="987"/>
      <c r="D27" s="987"/>
      <c r="E27" s="987"/>
      <c r="F27" s="987"/>
      <c r="G27" s="987"/>
      <c r="H27" s="987"/>
      <c r="I27" s="987"/>
      <c r="J27" s="987"/>
      <c r="K27" s="987"/>
      <c r="L27" s="987"/>
      <c r="M27" s="987"/>
      <c r="N27" s="987"/>
      <c r="O27" s="987"/>
      <c r="P27" s="987"/>
      <c r="Q27" s="987"/>
      <c r="R27" s="987"/>
    </row>
    <row r="28" spans="1:18" ht="12.6" customHeight="1">
      <c r="A28" s="496"/>
      <c r="B28" s="496"/>
      <c r="C28" s="496"/>
      <c r="D28" s="496"/>
      <c r="E28" s="496"/>
      <c r="F28" s="496"/>
      <c r="G28" s="496"/>
      <c r="H28" s="843"/>
      <c r="I28" s="496"/>
      <c r="J28" s="496"/>
    </row>
    <row r="29" spans="1:18" ht="16.8" thickBot="1">
      <c r="A29" s="972" t="s">
        <v>900</v>
      </c>
      <c r="B29" s="972"/>
      <c r="C29" s="972"/>
      <c r="D29" s="972"/>
      <c r="E29" s="972"/>
      <c r="F29" s="496"/>
      <c r="G29" s="496"/>
      <c r="H29" s="496"/>
      <c r="I29" s="496"/>
      <c r="J29" s="496"/>
    </row>
    <row r="30" spans="1:18" ht="26.4">
      <c r="A30" s="754" t="s">
        <v>901</v>
      </c>
      <c r="B30" s="664" t="s">
        <v>833</v>
      </c>
      <c r="C30" s="664" t="s">
        <v>834</v>
      </c>
      <c r="D30" s="755" t="s">
        <v>902</v>
      </c>
      <c r="E30" s="756" t="s">
        <v>891</v>
      </c>
      <c r="F30" s="665" t="s">
        <v>178</v>
      </c>
      <c r="G30" s="496"/>
      <c r="H30" s="496"/>
      <c r="I30" s="496"/>
      <c r="J30" s="496"/>
      <c r="K30" s="496"/>
    </row>
    <row r="31" spans="1:18">
      <c r="A31" s="757" t="s">
        <v>903</v>
      </c>
      <c r="B31" s="634" t="s">
        <v>904</v>
      </c>
      <c r="C31" s="634">
        <v>0</v>
      </c>
      <c r="D31" s="634">
        <v>0</v>
      </c>
      <c r="E31" s="634">
        <v>0</v>
      </c>
      <c r="F31" s="758" t="s">
        <v>904</v>
      </c>
      <c r="G31" s="496"/>
      <c r="H31" s="496"/>
      <c r="I31" s="496"/>
      <c r="J31" s="496"/>
      <c r="K31" s="496"/>
    </row>
    <row r="32" spans="1:18">
      <c r="A32" s="757" t="s">
        <v>905</v>
      </c>
      <c r="B32" s="634">
        <v>10</v>
      </c>
      <c r="C32" s="634">
        <v>3</v>
      </c>
      <c r="D32" s="634">
        <v>0</v>
      </c>
      <c r="E32" s="634">
        <v>0</v>
      </c>
      <c r="F32" s="758">
        <v>13</v>
      </c>
      <c r="G32" s="496"/>
      <c r="H32" s="496"/>
      <c r="I32" s="496"/>
      <c r="J32" s="496"/>
      <c r="K32" s="496"/>
    </row>
    <row r="33" spans="1:11">
      <c r="A33" s="757" t="s">
        <v>906</v>
      </c>
      <c r="B33" s="634">
        <v>0</v>
      </c>
      <c r="C33" s="634">
        <v>1</v>
      </c>
      <c r="D33" s="634">
        <v>0</v>
      </c>
      <c r="E33" s="634">
        <v>0</v>
      </c>
      <c r="F33" s="758">
        <v>1</v>
      </c>
      <c r="G33" s="496"/>
      <c r="H33" s="496"/>
      <c r="I33" s="496"/>
      <c r="J33" s="496"/>
      <c r="K33" s="496"/>
    </row>
    <row r="34" spans="1:11">
      <c r="A34" s="757" t="s">
        <v>907</v>
      </c>
      <c r="B34" s="634">
        <v>8</v>
      </c>
      <c r="C34" s="634">
        <v>13</v>
      </c>
      <c r="D34" s="634">
        <v>0</v>
      </c>
      <c r="E34" s="634">
        <v>0</v>
      </c>
      <c r="F34" s="758">
        <v>21</v>
      </c>
      <c r="G34" s="496"/>
      <c r="H34" s="496"/>
      <c r="I34" s="496"/>
      <c r="J34" s="496"/>
      <c r="K34" s="496"/>
    </row>
    <row r="35" spans="1:11">
      <c r="A35" s="757" t="s">
        <v>529</v>
      </c>
      <c r="B35" s="634">
        <v>11</v>
      </c>
      <c r="C35" s="634">
        <v>16</v>
      </c>
      <c r="D35" s="634">
        <v>0</v>
      </c>
      <c r="E35" s="634">
        <v>0</v>
      </c>
      <c r="F35" s="758">
        <v>27</v>
      </c>
      <c r="G35" s="496"/>
      <c r="H35" s="496"/>
      <c r="I35" s="496"/>
      <c r="J35" s="496"/>
      <c r="K35" s="496"/>
    </row>
    <row r="36" spans="1:11">
      <c r="A36" s="757" t="s">
        <v>908</v>
      </c>
      <c r="B36" s="634">
        <v>2</v>
      </c>
      <c r="C36" s="634">
        <v>8</v>
      </c>
      <c r="D36" s="634">
        <v>0</v>
      </c>
      <c r="E36" s="634">
        <v>0</v>
      </c>
      <c r="F36" s="758">
        <v>10</v>
      </c>
      <c r="G36" s="496"/>
      <c r="H36" s="853"/>
      <c r="I36" s="853"/>
      <c r="J36" s="853"/>
      <c r="K36" s="853"/>
    </row>
    <row r="37" spans="1:11">
      <c r="A37" s="757" t="s">
        <v>243</v>
      </c>
      <c r="B37" s="841">
        <v>2186</v>
      </c>
      <c r="C37" s="841">
        <v>7454</v>
      </c>
      <c r="D37" s="634">
        <v>5</v>
      </c>
      <c r="E37" s="634">
        <v>22</v>
      </c>
      <c r="F37" s="842">
        <v>9667</v>
      </c>
      <c r="G37" s="496"/>
      <c r="H37" s="854">
        <f>B37/F37</f>
        <v>0.22613013344367436</v>
      </c>
      <c r="I37" s="853">
        <v>22</v>
      </c>
      <c r="J37" s="853"/>
      <c r="K37" s="853"/>
    </row>
    <row r="38" spans="1:11">
      <c r="A38" s="757" t="s">
        <v>909</v>
      </c>
      <c r="B38" s="634">
        <v>15</v>
      </c>
      <c r="C38" s="634">
        <v>40</v>
      </c>
      <c r="D38" s="634">
        <v>0</v>
      </c>
      <c r="E38" s="634">
        <v>0</v>
      </c>
      <c r="F38" s="758">
        <v>55</v>
      </c>
      <c r="G38" s="496"/>
      <c r="H38" s="853"/>
      <c r="I38" s="853"/>
      <c r="J38" s="853"/>
      <c r="K38" s="853"/>
    </row>
    <row r="39" spans="1:11">
      <c r="A39" s="757" t="s">
        <v>910</v>
      </c>
      <c r="B39" s="634">
        <v>179</v>
      </c>
      <c r="C39" s="634">
        <v>613</v>
      </c>
      <c r="D39" s="634">
        <v>0</v>
      </c>
      <c r="E39" s="634">
        <v>0</v>
      </c>
      <c r="F39" s="758">
        <v>792</v>
      </c>
      <c r="G39" s="496"/>
      <c r="H39" s="853"/>
      <c r="I39" s="853"/>
      <c r="J39" s="853"/>
      <c r="K39" s="853"/>
    </row>
    <row r="40" spans="1:11">
      <c r="A40" s="757" t="s">
        <v>257</v>
      </c>
      <c r="B40" s="634">
        <v>695</v>
      </c>
      <c r="C40" s="841">
        <v>1841</v>
      </c>
      <c r="D40" s="634">
        <v>0</v>
      </c>
      <c r="E40" s="634">
        <v>0</v>
      </c>
      <c r="F40" s="842">
        <v>2536</v>
      </c>
      <c r="G40" s="496"/>
      <c r="H40" s="854">
        <f>B40/F40</f>
        <v>0.27405362776025238</v>
      </c>
      <c r="I40" s="853">
        <v>28</v>
      </c>
      <c r="J40" s="853">
        <v>19</v>
      </c>
      <c r="K40" s="853">
        <v>16</v>
      </c>
    </row>
    <row r="41" spans="1:11">
      <c r="A41" s="757" t="s">
        <v>911</v>
      </c>
      <c r="B41" s="634">
        <v>3</v>
      </c>
      <c r="C41" s="634">
        <v>21</v>
      </c>
      <c r="D41" s="634">
        <v>0</v>
      </c>
      <c r="E41" s="634">
        <v>0</v>
      </c>
      <c r="F41" s="758">
        <v>24</v>
      </c>
      <c r="G41" s="496"/>
      <c r="H41" s="853">
        <v>713</v>
      </c>
      <c r="I41" s="853"/>
      <c r="J41" s="853"/>
      <c r="K41" s="853"/>
    </row>
    <row r="42" spans="1:11">
      <c r="A42" s="757" t="s">
        <v>912</v>
      </c>
      <c r="B42" s="634">
        <v>5</v>
      </c>
      <c r="C42" s="634">
        <v>2</v>
      </c>
      <c r="D42" s="634">
        <v>0</v>
      </c>
      <c r="E42" s="634">
        <v>0</v>
      </c>
      <c r="F42" s="758">
        <v>7</v>
      </c>
      <c r="G42" s="496"/>
      <c r="H42" s="853"/>
      <c r="I42" s="853"/>
      <c r="J42" s="853"/>
      <c r="K42" s="853"/>
    </row>
    <row r="43" spans="1:11" ht="15" thickBot="1">
      <c r="A43" s="759" t="s">
        <v>178</v>
      </c>
      <c r="B43" s="760">
        <v>3115</v>
      </c>
      <c r="C43" s="760">
        <v>10012</v>
      </c>
      <c r="D43" s="761">
        <v>5</v>
      </c>
      <c r="E43" s="761">
        <v>22</v>
      </c>
      <c r="F43" s="762">
        <v>13154</v>
      </c>
      <c r="G43" s="496"/>
      <c r="H43" s="496"/>
      <c r="I43" s="496"/>
      <c r="J43" s="496"/>
      <c r="K43" s="496"/>
    </row>
    <row r="44" spans="1:11">
      <c r="A44" s="984" t="s">
        <v>913</v>
      </c>
      <c r="B44" s="984"/>
      <c r="C44" s="984"/>
      <c r="D44" s="984"/>
      <c r="E44" s="984"/>
      <c r="F44" s="984"/>
      <c r="G44" s="496"/>
      <c r="H44" s="496"/>
      <c r="I44" s="496"/>
      <c r="J44" s="496"/>
    </row>
    <row r="45" spans="1:11" ht="20.7" customHeight="1">
      <c r="A45" s="496"/>
      <c r="B45" s="496"/>
      <c r="C45" s="496"/>
      <c r="D45" s="496"/>
      <c r="E45" s="496"/>
      <c r="F45" s="496"/>
      <c r="G45" s="496"/>
      <c r="H45" s="496"/>
      <c r="I45" s="496"/>
      <c r="J45" s="496"/>
    </row>
    <row r="46" spans="1:11" ht="15" thickBot="1">
      <c r="A46" s="1089" t="s">
        <v>914</v>
      </c>
      <c r="B46" s="1089"/>
      <c r="C46" s="1089"/>
      <c r="D46" s="1089"/>
      <c r="E46" s="1089"/>
      <c r="F46" s="1089"/>
      <c r="G46" s="1089"/>
      <c r="H46" s="1089"/>
      <c r="I46" s="496"/>
      <c r="J46" s="496"/>
    </row>
    <row r="47" spans="1:11">
      <c r="A47" s="746" t="s">
        <v>915</v>
      </c>
      <c r="B47" s="747">
        <v>2023</v>
      </c>
      <c r="C47" s="747">
        <v>2022</v>
      </c>
      <c r="D47" s="747">
        <v>2021</v>
      </c>
      <c r="E47" s="664">
        <v>2020</v>
      </c>
      <c r="F47" s="664">
        <v>2019</v>
      </c>
      <c r="G47" s="664">
        <v>2018</v>
      </c>
      <c r="H47" s="665">
        <v>2017</v>
      </c>
      <c r="I47" s="496"/>
      <c r="J47" s="496"/>
    </row>
    <row r="48" spans="1:11" ht="27">
      <c r="A48" s="748" t="s">
        <v>916</v>
      </c>
      <c r="B48" s="156" t="s">
        <v>917</v>
      </c>
      <c r="C48" s="156">
        <v>86</v>
      </c>
      <c r="D48" s="156">
        <v>150</v>
      </c>
      <c r="E48" s="192">
        <v>144</v>
      </c>
      <c r="F48" s="192">
        <v>146</v>
      </c>
      <c r="G48" s="192">
        <v>138</v>
      </c>
      <c r="H48" s="749">
        <v>127</v>
      </c>
      <c r="I48" s="496"/>
      <c r="J48" s="496"/>
    </row>
    <row r="49" spans="1:19">
      <c r="A49" s="684" t="s">
        <v>918</v>
      </c>
      <c r="B49" s="255" t="s">
        <v>919</v>
      </c>
      <c r="C49" s="255">
        <v>1073</v>
      </c>
      <c r="D49" s="259">
        <v>867</v>
      </c>
      <c r="E49" s="192">
        <v>770</v>
      </c>
      <c r="F49" s="192">
        <v>758</v>
      </c>
      <c r="G49" s="192">
        <v>678</v>
      </c>
      <c r="H49" s="749">
        <v>619</v>
      </c>
      <c r="I49" s="496"/>
      <c r="J49" s="496"/>
    </row>
    <row r="50" spans="1:19">
      <c r="A50" s="684" t="s">
        <v>920</v>
      </c>
      <c r="B50" s="255" t="s">
        <v>921</v>
      </c>
      <c r="C50" s="255">
        <v>2346</v>
      </c>
      <c r="D50" s="255">
        <v>1906</v>
      </c>
      <c r="E50" s="192">
        <v>1558</v>
      </c>
      <c r="F50" s="192">
        <v>1363</v>
      </c>
      <c r="G50" s="192">
        <v>1233</v>
      </c>
      <c r="H50" s="750">
        <v>1055</v>
      </c>
      <c r="I50" s="496"/>
      <c r="J50" s="496"/>
    </row>
    <row r="51" spans="1:19">
      <c r="A51" s="684" t="s">
        <v>922</v>
      </c>
      <c r="B51" s="255" t="s">
        <v>923</v>
      </c>
      <c r="C51" s="255">
        <v>1679</v>
      </c>
      <c r="D51" s="255">
        <v>1285</v>
      </c>
      <c r="E51" s="192">
        <v>1187</v>
      </c>
      <c r="F51" s="192">
        <v>1230</v>
      </c>
      <c r="G51" s="192">
        <v>1167</v>
      </c>
      <c r="H51" s="750">
        <v>1082</v>
      </c>
      <c r="I51" s="496"/>
      <c r="J51" s="496"/>
    </row>
    <row r="52" spans="1:19">
      <c r="A52" s="684" t="s">
        <v>924</v>
      </c>
      <c r="B52" s="259" t="s">
        <v>925</v>
      </c>
      <c r="C52" s="259">
        <v>445</v>
      </c>
      <c r="D52" s="259">
        <v>370</v>
      </c>
      <c r="E52" s="192">
        <v>295</v>
      </c>
      <c r="F52" s="192">
        <v>346</v>
      </c>
      <c r="G52" s="192">
        <v>368</v>
      </c>
      <c r="H52" s="749">
        <v>358</v>
      </c>
      <c r="I52" s="496"/>
      <c r="J52" s="496"/>
    </row>
    <row r="53" spans="1:19">
      <c r="A53" s="684" t="s">
        <v>926</v>
      </c>
      <c r="B53" s="255" t="s">
        <v>927</v>
      </c>
      <c r="C53" s="255">
        <v>7134</v>
      </c>
      <c r="D53" s="255">
        <v>6702</v>
      </c>
      <c r="E53" s="192">
        <v>6498</v>
      </c>
      <c r="F53" s="192">
        <v>6770</v>
      </c>
      <c r="G53" s="192">
        <v>7126</v>
      </c>
      <c r="H53" s="750">
        <v>6868</v>
      </c>
      <c r="I53" s="496"/>
      <c r="J53" s="496"/>
    </row>
    <row r="54" spans="1:19" ht="15" thickBot="1">
      <c r="A54" s="677" t="s">
        <v>178</v>
      </c>
      <c r="B54" s="751" t="s">
        <v>928</v>
      </c>
      <c r="C54" s="751">
        <v>12763</v>
      </c>
      <c r="D54" s="751">
        <v>11280</v>
      </c>
      <c r="E54" s="752">
        <f>SUM(E48:E53)</f>
        <v>10452</v>
      </c>
      <c r="F54" s="752">
        <f>SUM(F48:F53)</f>
        <v>10613</v>
      </c>
      <c r="G54" s="752">
        <v>10710</v>
      </c>
      <c r="H54" s="753">
        <v>10109</v>
      </c>
      <c r="I54" s="496"/>
      <c r="J54" s="496"/>
    </row>
    <row r="55" spans="1:19" ht="19.2" customHeight="1"/>
    <row r="56" spans="1:19" ht="16.8" thickBot="1">
      <c r="A56" s="993" t="s">
        <v>929</v>
      </c>
      <c r="B56" s="993"/>
      <c r="C56" s="993"/>
      <c r="D56" s="993"/>
      <c r="E56" s="993"/>
      <c r="F56" s="993"/>
      <c r="G56" s="993"/>
      <c r="H56" s="993"/>
      <c r="I56" s="993"/>
      <c r="J56" s="993"/>
      <c r="K56" s="993"/>
      <c r="L56" s="993"/>
      <c r="M56" s="993"/>
      <c r="N56" s="993"/>
      <c r="O56" s="993"/>
    </row>
    <row r="57" spans="1:19">
      <c r="A57" s="1101"/>
      <c r="B57" s="1103">
        <v>2023</v>
      </c>
      <c r="C57" s="1104"/>
      <c r="D57" s="1104"/>
      <c r="E57" s="1094"/>
      <c r="F57" s="1103">
        <v>2022</v>
      </c>
      <c r="G57" s="1104"/>
      <c r="H57" s="1104"/>
      <c r="I57" s="1094"/>
      <c r="J57" s="1090">
        <v>2021</v>
      </c>
      <c r="K57" s="1091"/>
      <c r="L57" s="1091"/>
      <c r="M57" s="1092"/>
      <c r="N57" s="1090">
        <v>2020</v>
      </c>
      <c r="O57" s="1091"/>
      <c r="P57" s="1092"/>
      <c r="Q57" s="1097">
        <v>2019</v>
      </c>
      <c r="R57" s="1097"/>
      <c r="S57" s="1045"/>
    </row>
    <row r="58" spans="1:19" ht="38.700000000000003" customHeight="1">
      <c r="A58" s="1102"/>
      <c r="B58" s="738" t="s">
        <v>833</v>
      </c>
      <c r="C58" s="736" t="s">
        <v>834</v>
      </c>
      <c r="D58" s="739" t="s">
        <v>892</v>
      </c>
      <c r="E58" s="743" t="s">
        <v>178</v>
      </c>
      <c r="F58" s="738" t="s">
        <v>833</v>
      </c>
      <c r="G58" s="736" t="s">
        <v>834</v>
      </c>
      <c r="H58" s="739" t="s">
        <v>892</v>
      </c>
      <c r="I58" s="737" t="s">
        <v>178</v>
      </c>
      <c r="J58" s="738" t="s">
        <v>833</v>
      </c>
      <c r="K58" s="736" t="s">
        <v>834</v>
      </c>
      <c r="L58" s="739" t="s">
        <v>892</v>
      </c>
      <c r="M58" s="737" t="s">
        <v>178</v>
      </c>
      <c r="N58" s="738" t="s">
        <v>833</v>
      </c>
      <c r="O58" s="736" t="s">
        <v>834</v>
      </c>
      <c r="P58" s="737" t="s">
        <v>178</v>
      </c>
      <c r="Q58" s="742" t="s">
        <v>833</v>
      </c>
      <c r="R58" s="736" t="s">
        <v>834</v>
      </c>
      <c r="S58" s="736" t="s">
        <v>178</v>
      </c>
    </row>
    <row r="59" spans="1:19">
      <c r="A59" s="865" t="s">
        <v>930</v>
      </c>
      <c r="B59" s="773">
        <v>104</v>
      </c>
      <c r="C59" s="192">
        <v>202</v>
      </c>
      <c r="D59" s="188">
        <v>1</v>
      </c>
      <c r="E59" s="750">
        <f>SUM(B59:D59)</f>
        <v>307</v>
      </c>
      <c r="F59" s="866" t="s">
        <v>283</v>
      </c>
      <c r="G59" s="867" t="s">
        <v>283</v>
      </c>
      <c r="H59" s="867" t="s">
        <v>283</v>
      </c>
      <c r="I59" s="867" t="s">
        <v>283</v>
      </c>
      <c r="J59" s="867" t="s">
        <v>283</v>
      </c>
      <c r="K59" s="867" t="s">
        <v>283</v>
      </c>
      <c r="L59" s="867" t="s">
        <v>283</v>
      </c>
      <c r="M59" s="867" t="s">
        <v>283</v>
      </c>
      <c r="N59" s="867" t="s">
        <v>283</v>
      </c>
      <c r="O59" s="867" t="s">
        <v>283</v>
      </c>
      <c r="P59" s="867" t="s">
        <v>283</v>
      </c>
      <c r="Q59" s="867" t="s">
        <v>283</v>
      </c>
      <c r="R59" s="867" t="s">
        <v>283</v>
      </c>
      <c r="S59" s="867" t="s">
        <v>283</v>
      </c>
    </row>
    <row r="60" spans="1:19">
      <c r="A60" s="725" t="s">
        <v>931</v>
      </c>
      <c r="B60" s="721">
        <v>2</v>
      </c>
      <c r="C60" s="264">
        <v>144</v>
      </c>
      <c r="D60" s="264">
        <v>0</v>
      </c>
      <c r="E60" s="683">
        <f>SUM(B60:D60)</f>
        <v>146</v>
      </c>
      <c r="F60" s="721">
        <v>234</v>
      </c>
      <c r="G60" s="264">
        <v>400</v>
      </c>
      <c r="H60" s="264">
        <v>0</v>
      </c>
      <c r="I60" s="683">
        <f>SUM(F60:H60)</f>
        <v>634</v>
      </c>
      <c r="J60" s="723">
        <v>237</v>
      </c>
      <c r="K60" s="302">
        <v>419</v>
      </c>
      <c r="L60" s="302">
        <v>0</v>
      </c>
      <c r="M60" s="724">
        <v>656</v>
      </c>
      <c r="N60" s="723">
        <v>176</v>
      </c>
      <c r="O60" s="302">
        <v>274</v>
      </c>
      <c r="P60" s="744">
        <f>SUM(N60:O60)</f>
        <v>450</v>
      </c>
      <c r="Q60" s="722">
        <v>199</v>
      </c>
      <c r="R60" s="302">
        <v>293</v>
      </c>
      <c r="S60" s="257">
        <f>SUM(Q60:R60)</f>
        <v>492</v>
      </c>
    </row>
    <row r="61" spans="1:19">
      <c r="A61" s="725" t="s">
        <v>932</v>
      </c>
      <c r="B61" s="721">
        <v>2912</v>
      </c>
      <c r="C61" s="264">
        <v>9666</v>
      </c>
      <c r="D61" s="264">
        <v>26</v>
      </c>
      <c r="E61" s="683">
        <f>SUM(B61:D61)</f>
        <v>12604</v>
      </c>
      <c r="F61" s="721">
        <v>2814</v>
      </c>
      <c r="G61" s="264">
        <v>9305</v>
      </c>
      <c r="H61" s="264">
        <v>10</v>
      </c>
      <c r="I61" s="683">
        <f>SUM(F61:H61)</f>
        <v>12129</v>
      </c>
      <c r="J61" s="723">
        <v>2148</v>
      </c>
      <c r="K61" s="302">
        <v>8475</v>
      </c>
      <c r="L61" s="302">
        <v>1</v>
      </c>
      <c r="M61" s="724">
        <v>10624</v>
      </c>
      <c r="N61" s="723">
        <v>1892</v>
      </c>
      <c r="O61" s="302">
        <v>8110</v>
      </c>
      <c r="P61" s="744">
        <f t="shared" ref="P61" si="1">SUM(N61:O61)</f>
        <v>10002</v>
      </c>
      <c r="Q61" s="722">
        <v>1881</v>
      </c>
      <c r="R61" s="302">
        <v>8240</v>
      </c>
      <c r="S61" s="257">
        <f t="shared" ref="S61:S62" si="2">SUM(Q61:R61)</f>
        <v>10121</v>
      </c>
    </row>
    <row r="62" spans="1:19" ht="15" thickBot="1">
      <c r="A62" s="726" t="s">
        <v>178</v>
      </c>
      <c r="B62" s="719">
        <f>SUM(B59:B61)</f>
        <v>3018</v>
      </c>
      <c r="C62" s="850">
        <f>SUM(C59:C61)</f>
        <v>10012</v>
      </c>
      <c r="D62" s="850">
        <f>SUM(D59:D61)</f>
        <v>27</v>
      </c>
      <c r="E62" s="687">
        <f>SUM(E59:E61)</f>
        <v>13057</v>
      </c>
      <c r="F62" s="719">
        <f>SUM(F60:F61)</f>
        <v>3048</v>
      </c>
      <c r="G62" s="685">
        <f>SUM(G60:G61)</f>
        <v>9705</v>
      </c>
      <c r="H62" s="685">
        <v>10</v>
      </c>
      <c r="I62" s="687">
        <f>SUM(F62:H62)</f>
        <v>12763</v>
      </c>
      <c r="J62" s="719">
        <v>2385</v>
      </c>
      <c r="K62" s="685">
        <v>8894</v>
      </c>
      <c r="L62" s="685">
        <v>1</v>
      </c>
      <c r="M62" s="687">
        <v>11280</v>
      </c>
      <c r="N62" s="719">
        <f>SUM(N60:N61)</f>
        <v>2068</v>
      </c>
      <c r="O62" s="685">
        <f>SUM(O60:O61)</f>
        <v>8384</v>
      </c>
      <c r="P62" s="745">
        <f>SUM(N62:O62)</f>
        <v>10452</v>
      </c>
      <c r="Q62" s="642">
        <f>SUM(Q60:Q61)</f>
        <v>2080</v>
      </c>
      <c r="R62" s="301">
        <f>SUM(R60:R61)</f>
        <v>8533</v>
      </c>
      <c r="S62" s="322">
        <f t="shared" si="2"/>
        <v>10613</v>
      </c>
    </row>
    <row r="63" spans="1:19">
      <c r="A63" s="987" t="s">
        <v>933</v>
      </c>
      <c r="B63" s="987"/>
      <c r="C63" s="987"/>
      <c r="D63" s="987"/>
      <c r="E63" s="987"/>
      <c r="F63" s="987"/>
      <c r="G63" s="987"/>
      <c r="H63" s="987"/>
      <c r="I63" s="987"/>
      <c r="J63" s="987"/>
      <c r="K63" s="987"/>
      <c r="L63" s="987"/>
      <c r="M63" s="987"/>
      <c r="N63" s="987"/>
      <c r="O63" s="987"/>
    </row>
    <row r="64" spans="1:19">
      <c r="C64" s="864"/>
    </row>
    <row r="65" spans="1:17" ht="16.8" thickBot="1">
      <c r="A65" s="1121" t="s">
        <v>934</v>
      </c>
      <c r="B65" s="1121"/>
      <c r="C65" s="1121"/>
      <c r="D65" s="1121"/>
      <c r="E65" s="1121"/>
      <c r="F65" s="1121"/>
      <c r="G65" s="1121"/>
      <c r="H65" s="1121"/>
      <c r="I65" s="1121"/>
      <c r="J65" s="1121"/>
      <c r="K65" s="1121"/>
      <c r="L65" s="1121"/>
      <c r="M65" s="1121"/>
    </row>
    <row r="66" spans="1:17">
      <c r="A66" s="1122" t="s">
        <v>901</v>
      </c>
      <c r="B66" s="1126">
        <v>2023</v>
      </c>
      <c r="C66" s="1127"/>
      <c r="D66" s="1127"/>
      <c r="E66" s="1128"/>
      <c r="F66" s="1090">
        <v>2022</v>
      </c>
      <c r="G66" s="1093"/>
      <c r="H66" s="1094"/>
      <c r="I66" s="1090">
        <v>2021</v>
      </c>
      <c r="J66" s="1093"/>
      <c r="K66" s="1094"/>
      <c r="L66" s="1098">
        <v>2020</v>
      </c>
      <c r="M66" s="1099"/>
      <c r="N66" s="1100"/>
      <c r="O66" s="1098">
        <v>2019</v>
      </c>
      <c r="P66" s="1099"/>
      <c r="Q66" s="1100"/>
    </row>
    <row r="67" spans="1:17">
      <c r="A67" s="1123"/>
      <c r="B67" s="871" t="s">
        <v>930</v>
      </c>
      <c r="C67" s="871" t="s">
        <v>931</v>
      </c>
      <c r="D67" s="736" t="s">
        <v>932</v>
      </c>
      <c r="E67" s="737" t="s">
        <v>178</v>
      </c>
      <c r="F67" s="735" t="s">
        <v>931</v>
      </c>
      <c r="G67" s="736" t="s">
        <v>932</v>
      </c>
      <c r="H67" s="737" t="s">
        <v>178</v>
      </c>
      <c r="I67" s="735" t="s">
        <v>931</v>
      </c>
      <c r="J67" s="736" t="s">
        <v>932</v>
      </c>
      <c r="K67" s="737" t="s">
        <v>178</v>
      </c>
      <c r="L67" s="738" t="s">
        <v>931</v>
      </c>
      <c r="M67" s="736" t="s">
        <v>932</v>
      </c>
      <c r="N67" s="737" t="s">
        <v>178</v>
      </c>
      <c r="O67" s="738" t="s">
        <v>931</v>
      </c>
      <c r="P67" s="736" t="s">
        <v>932</v>
      </c>
      <c r="Q67" s="737" t="s">
        <v>178</v>
      </c>
    </row>
    <row r="68" spans="1:17">
      <c r="A68" s="725" t="s">
        <v>903</v>
      </c>
      <c r="B68" s="868">
        <v>0</v>
      </c>
      <c r="C68" s="731">
        <v>0</v>
      </c>
      <c r="D68" s="304">
        <v>1</v>
      </c>
      <c r="E68" s="732">
        <f t="shared" ref="E68:E80" si="3">SUM(B68:D68)</f>
        <v>1</v>
      </c>
      <c r="F68" s="731">
        <v>0</v>
      </c>
      <c r="G68" s="304">
        <v>1</v>
      </c>
      <c r="H68" s="732">
        <v>1</v>
      </c>
      <c r="I68" s="723">
        <v>0</v>
      </c>
      <c r="J68" s="302">
        <v>1</v>
      </c>
      <c r="K68" s="724">
        <v>1</v>
      </c>
      <c r="L68" s="723">
        <v>0</v>
      </c>
      <c r="M68" s="302">
        <v>1</v>
      </c>
      <c r="N68" s="724">
        <f>SUM(L68:M68)</f>
        <v>1</v>
      </c>
      <c r="O68" s="723">
        <v>0</v>
      </c>
      <c r="P68" s="302">
        <v>1</v>
      </c>
      <c r="Q68" s="724">
        <f>SUM(O68:P68)</f>
        <v>1</v>
      </c>
    </row>
    <row r="69" spans="1:17">
      <c r="A69" s="725" t="s">
        <v>905</v>
      </c>
      <c r="B69" s="868">
        <v>0</v>
      </c>
      <c r="C69" s="731">
        <v>0</v>
      </c>
      <c r="D69" s="304">
        <v>13</v>
      </c>
      <c r="E69" s="732">
        <f t="shared" si="3"/>
        <v>13</v>
      </c>
      <c r="F69" s="731">
        <v>0</v>
      </c>
      <c r="G69" s="304">
        <v>14</v>
      </c>
      <c r="H69" s="732">
        <v>14</v>
      </c>
      <c r="I69" s="723">
        <v>0</v>
      </c>
      <c r="J69" s="302">
        <v>14</v>
      </c>
      <c r="K69" s="724">
        <v>14</v>
      </c>
      <c r="L69" s="723">
        <v>0</v>
      </c>
      <c r="M69" s="302">
        <v>15</v>
      </c>
      <c r="N69" s="724">
        <f t="shared" ref="N69:N78" si="4">SUM(L69:M69)</f>
        <v>15</v>
      </c>
      <c r="O69" s="723">
        <v>0</v>
      </c>
      <c r="P69" s="302">
        <v>15</v>
      </c>
      <c r="Q69" s="724">
        <f t="shared" ref="Q69:Q78" si="5">SUM(O69:P69)</f>
        <v>15</v>
      </c>
    </row>
    <row r="70" spans="1:17">
      <c r="A70" s="725" t="s">
        <v>906</v>
      </c>
      <c r="B70" s="868">
        <v>0</v>
      </c>
      <c r="C70" s="731">
        <v>0</v>
      </c>
      <c r="D70" s="304">
        <v>1</v>
      </c>
      <c r="E70" s="732">
        <f t="shared" si="3"/>
        <v>1</v>
      </c>
      <c r="F70" s="731">
        <v>0</v>
      </c>
      <c r="G70" s="304">
        <v>1</v>
      </c>
      <c r="H70" s="732">
        <v>1</v>
      </c>
      <c r="I70" s="723">
        <v>0</v>
      </c>
      <c r="J70" s="302">
        <v>1</v>
      </c>
      <c r="K70" s="724">
        <v>1</v>
      </c>
      <c r="L70" s="723">
        <v>0</v>
      </c>
      <c r="M70" s="302">
        <v>1</v>
      </c>
      <c r="N70" s="724">
        <f t="shared" si="4"/>
        <v>1</v>
      </c>
      <c r="O70" s="723">
        <v>0</v>
      </c>
      <c r="P70" s="302">
        <v>1</v>
      </c>
      <c r="Q70" s="724">
        <f t="shared" si="5"/>
        <v>1</v>
      </c>
    </row>
    <row r="71" spans="1:17">
      <c r="A71" s="733" t="s">
        <v>907</v>
      </c>
      <c r="B71" s="869">
        <v>0</v>
      </c>
      <c r="C71" s="757">
        <v>6</v>
      </c>
      <c r="D71" s="277">
        <v>15</v>
      </c>
      <c r="E71" s="844">
        <f t="shared" si="3"/>
        <v>21</v>
      </c>
      <c r="F71" s="731">
        <v>4</v>
      </c>
      <c r="G71" s="304">
        <v>15</v>
      </c>
      <c r="H71" s="732">
        <v>19</v>
      </c>
      <c r="I71" s="723">
        <v>3</v>
      </c>
      <c r="J71" s="302">
        <v>15</v>
      </c>
      <c r="K71" s="724">
        <v>18</v>
      </c>
      <c r="L71" s="723">
        <v>1</v>
      </c>
      <c r="M71" s="302">
        <v>17</v>
      </c>
      <c r="N71" s="724">
        <f t="shared" si="4"/>
        <v>18</v>
      </c>
      <c r="O71" s="723">
        <v>0</v>
      </c>
      <c r="P71" s="302">
        <v>18</v>
      </c>
      <c r="Q71" s="724">
        <f t="shared" si="5"/>
        <v>18</v>
      </c>
    </row>
    <row r="72" spans="1:17">
      <c r="A72" s="725" t="s">
        <v>529</v>
      </c>
      <c r="B72" s="868">
        <v>1</v>
      </c>
      <c r="C72" s="731">
        <v>5</v>
      </c>
      <c r="D72" s="304">
        <v>21</v>
      </c>
      <c r="E72" s="732">
        <f t="shared" si="3"/>
        <v>27</v>
      </c>
      <c r="F72" s="731">
        <v>3</v>
      </c>
      <c r="G72" s="304">
        <v>21</v>
      </c>
      <c r="H72" s="732">
        <v>24</v>
      </c>
      <c r="I72" s="723">
        <v>3</v>
      </c>
      <c r="J72" s="302">
        <v>17</v>
      </c>
      <c r="K72" s="724">
        <v>20</v>
      </c>
      <c r="L72" s="723">
        <v>3</v>
      </c>
      <c r="M72" s="302">
        <v>13</v>
      </c>
      <c r="N72" s="724">
        <f t="shared" si="4"/>
        <v>16</v>
      </c>
      <c r="O72" s="723">
        <v>2</v>
      </c>
      <c r="P72" s="302">
        <v>17</v>
      </c>
      <c r="Q72" s="724">
        <f t="shared" si="5"/>
        <v>19</v>
      </c>
    </row>
    <row r="73" spans="1:17">
      <c r="A73" s="725" t="s">
        <v>908</v>
      </c>
      <c r="B73" s="868">
        <v>0</v>
      </c>
      <c r="C73" s="731">
        <v>0</v>
      </c>
      <c r="D73" s="304">
        <v>10</v>
      </c>
      <c r="E73" s="732">
        <f t="shared" si="3"/>
        <v>10</v>
      </c>
      <c r="F73" s="731">
        <v>2</v>
      </c>
      <c r="G73" s="304">
        <v>9</v>
      </c>
      <c r="H73" s="732">
        <v>11</v>
      </c>
      <c r="I73" s="723">
        <v>4</v>
      </c>
      <c r="J73" s="302">
        <v>12</v>
      </c>
      <c r="K73" s="724">
        <v>16</v>
      </c>
      <c r="L73" s="723">
        <v>5</v>
      </c>
      <c r="M73" s="302">
        <v>10</v>
      </c>
      <c r="N73" s="724">
        <f t="shared" si="4"/>
        <v>15</v>
      </c>
      <c r="O73" s="723">
        <v>6</v>
      </c>
      <c r="P73" s="302">
        <v>11</v>
      </c>
      <c r="Q73" s="724">
        <f t="shared" si="5"/>
        <v>17</v>
      </c>
    </row>
    <row r="74" spans="1:17">
      <c r="A74" s="725" t="s">
        <v>243</v>
      </c>
      <c r="B74" s="868">
        <f>76+153</f>
        <v>229</v>
      </c>
      <c r="C74" s="731">
        <v>203</v>
      </c>
      <c r="D74" s="304">
        <v>9235</v>
      </c>
      <c r="E74" s="732">
        <f t="shared" si="3"/>
        <v>9667</v>
      </c>
      <c r="F74" s="731">
        <v>508</v>
      </c>
      <c r="G74" s="304">
        <v>8807</v>
      </c>
      <c r="H74" s="732">
        <v>9315</v>
      </c>
      <c r="I74" s="723">
        <v>567</v>
      </c>
      <c r="J74" s="302">
        <v>8220</v>
      </c>
      <c r="K74" s="724">
        <v>8787</v>
      </c>
      <c r="L74" s="723">
        <v>405</v>
      </c>
      <c r="M74" s="302">
        <v>7891</v>
      </c>
      <c r="N74" s="724">
        <f>SUM(L74:M74)</f>
        <v>8296</v>
      </c>
      <c r="O74" s="723">
        <v>402</v>
      </c>
      <c r="P74" s="302">
        <v>8013</v>
      </c>
      <c r="Q74" s="724">
        <f t="shared" si="5"/>
        <v>8415</v>
      </c>
    </row>
    <row r="75" spans="1:17">
      <c r="A75" s="725" t="s">
        <v>909</v>
      </c>
      <c r="B75" s="868">
        <v>0</v>
      </c>
      <c r="C75" s="731">
        <v>9</v>
      </c>
      <c r="D75" s="304">
        <v>46</v>
      </c>
      <c r="E75" s="732">
        <f t="shared" si="3"/>
        <v>55</v>
      </c>
      <c r="F75" s="731">
        <v>12</v>
      </c>
      <c r="G75" s="304">
        <v>43</v>
      </c>
      <c r="H75" s="732">
        <v>55</v>
      </c>
      <c r="I75" s="723">
        <v>9</v>
      </c>
      <c r="J75" s="302">
        <v>25</v>
      </c>
      <c r="K75" s="724">
        <v>34</v>
      </c>
      <c r="L75" s="723">
        <v>0</v>
      </c>
      <c r="M75" s="302">
        <v>7</v>
      </c>
      <c r="N75" s="724">
        <f t="shared" si="4"/>
        <v>7</v>
      </c>
      <c r="O75" s="723">
        <v>0</v>
      </c>
      <c r="P75" s="302">
        <v>7</v>
      </c>
      <c r="Q75" s="724">
        <f t="shared" si="5"/>
        <v>7</v>
      </c>
    </row>
    <row r="76" spans="1:17">
      <c r="A76" s="725" t="s">
        <v>910</v>
      </c>
      <c r="B76" s="868">
        <f>28+49</f>
        <v>77</v>
      </c>
      <c r="C76" s="731">
        <v>10</v>
      </c>
      <c r="D76" s="304">
        <v>705</v>
      </c>
      <c r="E76" s="732">
        <f t="shared" si="3"/>
        <v>792</v>
      </c>
      <c r="F76" s="731">
        <v>78</v>
      </c>
      <c r="G76" s="304">
        <v>670</v>
      </c>
      <c r="H76" s="732">
        <v>748</v>
      </c>
      <c r="I76" s="723">
        <v>58</v>
      </c>
      <c r="J76" s="302">
        <v>631</v>
      </c>
      <c r="K76" s="724">
        <v>689</v>
      </c>
      <c r="L76" s="723">
        <v>33</v>
      </c>
      <c r="M76" s="302">
        <v>610</v>
      </c>
      <c r="N76" s="724">
        <f t="shared" si="4"/>
        <v>643</v>
      </c>
      <c r="O76" s="723">
        <v>51</v>
      </c>
      <c r="P76" s="302">
        <v>604</v>
      </c>
      <c r="Q76" s="724">
        <f t="shared" si="5"/>
        <v>655</v>
      </c>
    </row>
    <row r="77" spans="1:17">
      <c r="A77" s="725" t="s">
        <v>257</v>
      </c>
      <c r="B77" s="868">
        <v>0</v>
      </c>
      <c r="C77" s="731">
        <v>6</v>
      </c>
      <c r="D77" s="304">
        <v>2530</v>
      </c>
      <c r="E77" s="732">
        <f t="shared" si="3"/>
        <v>2536</v>
      </c>
      <c r="F77" s="731">
        <v>26</v>
      </c>
      <c r="G77" s="304">
        <v>2511</v>
      </c>
      <c r="H77" s="732">
        <v>2537</v>
      </c>
      <c r="I77" s="723">
        <v>11</v>
      </c>
      <c r="J77" s="302">
        <v>1663</v>
      </c>
      <c r="K77" s="724">
        <v>1674</v>
      </c>
      <c r="L77" s="723">
        <v>0</v>
      </c>
      <c r="M77" s="302">
        <v>1416</v>
      </c>
      <c r="N77" s="724">
        <f t="shared" si="4"/>
        <v>1416</v>
      </c>
      <c r="O77" s="723">
        <v>27</v>
      </c>
      <c r="P77" s="302">
        <v>1408</v>
      </c>
      <c r="Q77" s="724">
        <f t="shared" si="5"/>
        <v>1435</v>
      </c>
    </row>
    <row r="78" spans="1:17">
      <c r="A78" s="725" t="s">
        <v>911</v>
      </c>
      <c r="B78" s="868">
        <v>0</v>
      </c>
      <c r="C78" s="731">
        <v>2</v>
      </c>
      <c r="D78" s="304">
        <v>22</v>
      </c>
      <c r="E78" s="732">
        <f t="shared" si="3"/>
        <v>24</v>
      </c>
      <c r="F78" s="731">
        <v>1</v>
      </c>
      <c r="G78" s="304">
        <v>26</v>
      </c>
      <c r="H78" s="732">
        <v>27</v>
      </c>
      <c r="I78" s="723">
        <v>1</v>
      </c>
      <c r="J78" s="302">
        <v>25</v>
      </c>
      <c r="K78" s="724">
        <v>26</v>
      </c>
      <c r="L78" s="723">
        <v>3</v>
      </c>
      <c r="M78" s="302">
        <v>21</v>
      </c>
      <c r="N78" s="724">
        <f t="shared" si="4"/>
        <v>24</v>
      </c>
      <c r="O78" s="723">
        <v>4</v>
      </c>
      <c r="P78" s="302">
        <v>26</v>
      </c>
      <c r="Q78" s="724">
        <f t="shared" si="5"/>
        <v>30</v>
      </c>
    </row>
    <row r="79" spans="1:17">
      <c r="A79" s="734" t="s">
        <v>935</v>
      </c>
      <c r="B79" s="870">
        <v>0</v>
      </c>
      <c r="C79" s="731">
        <v>0</v>
      </c>
      <c r="D79" s="304">
        <v>0</v>
      </c>
      <c r="E79" s="732">
        <f t="shared" si="3"/>
        <v>0</v>
      </c>
      <c r="F79" s="731">
        <v>0</v>
      </c>
      <c r="G79" s="304">
        <v>8</v>
      </c>
      <c r="H79" s="732">
        <v>8</v>
      </c>
      <c r="I79" s="723" t="s">
        <v>283</v>
      </c>
      <c r="J79" s="302" t="s">
        <v>283</v>
      </c>
      <c r="K79" s="724" t="s">
        <v>283</v>
      </c>
      <c r="L79" s="723" t="s">
        <v>283</v>
      </c>
      <c r="M79" s="302" t="s">
        <v>283</v>
      </c>
      <c r="N79" s="724" t="s">
        <v>283</v>
      </c>
      <c r="O79" s="723" t="s">
        <v>283</v>
      </c>
      <c r="P79" s="302" t="s">
        <v>283</v>
      </c>
      <c r="Q79" s="724" t="s">
        <v>283</v>
      </c>
    </row>
    <row r="80" spans="1:17">
      <c r="A80" s="734" t="s">
        <v>912</v>
      </c>
      <c r="B80" s="870">
        <v>0</v>
      </c>
      <c r="C80" s="731">
        <v>2</v>
      </c>
      <c r="D80" s="304">
        <v>5</v>
      </c>
      <c r="E80" s="732">
        <f t="shared" si="3"/>
        <v>7</v>
      </c>
      <c r="F80" s="731">
        <v>0</v>
      </c>
      <c r="G80" s="304">
        <v>3</v>
      </c>
      <c r="H80" s="732">
        <v>3</v>
      </c>
      <c r="I80" s="723" t="s">
        <v>936</v>
      </c>
      <c r="J80" s="302" t="s">
        <v>936</v>
      </c>
      <c r="K80" s="724" t="s">
        <v>936</v>
      </c>
      <c r="L80" s="723" t="s">
        <v>936</v>
      </c>
      <c r="M80" s="302" t="s">
        <v>936</v>
      </c>
      <c r="N80" s="724" t="s">
        <v>936</v>
      </c>
      <c r="O80" s="723" t="s">
        <v>936</v>
      </c>
      <c r="P80" s="302" t="s">
        <v>936</v>
      </c>
      <c r="Q80" s="724" t="s">
        <v>936</v>
      </c>
    </row>
    <row r="81" spans="1:19" ht="15" thickBot="1">
      <c r="A81" s="726" t="s">
        <v>178</v>
      </c>
      <c r="B81" s="850">
        <f>SUM(B68:B80)</f>
        <v>307</v>
      </c>
      <c r="C81" s="719">
        <f>SUM(C68:C80)</f>
        <v>243</v>
      </c>
      <c r="D81" s="685">
        <f>SUM(D68:D80)</f>
        <v>12604</v>
      </c>
      <c r="E81" s="687">
        <f>SUM(E68:E80)</f>
        <v>13154</v>
      </c>
      <c r="F81" s="719">
        <v>634</v>
      </c>
      <c r="G81" s="685">
        <v>12129</v>
      </c>
      <c r="H81" s="687">
        <v>12763</v>
      </c>
      <c r="I81" s="719">
        <v>656</v>
      </c>
      <c r="J81" s="685">
        <v>10624</v>
      </c>
      <c r="K81" s="687">
        <v>11280</v>
      </c>
      <c r="L81" s="719">
        <f>SUM(L68:L78)</f>
        <v>450</v>
      </c>
      <c r="M81" s="685">
        <f>SUM(M68:M78)</f>
        <v>10002</v>
      </c>
      <c r="N81" s="687">
        <f>SUM(L81:M81)</f>
        <v>10452</v>
      </c>
      <c r="O81" s="719">
        <f>SUM(O68:O78)</f>
        <v>492</v>
      </c>
      <c r="P81" s="685">
        <f t="shared" ref="P81:Q81" si="6">SUM(P68:P78)</f>
        <v>10121</v>
      </c>
      <c r="Q81" s="687">
        <f t="shared" si="6"/>
        <v>10613</v>
      </c>
    </row>
    <row r="82" spans="1:19">
      <c r="A82" s="1119" t="s">
        <v>933</v>
      </c>
      <c r="B82" s="1119"/>
      <c r="C82" s="1119"/>
      <c r="D82" s="1119"/>
      <c r="E82" s="1119"/>
      <c r="F82" s="1119"/>
      <c r="G82" s="1119"/>
      <c r="H82" s="1119"/>
      <c r="I82" s="1119"/>
      <c r="J82" s="1119"/>
      <c r="K82" s="1119"/>
      <c r="L82" s="1119"/>
      <c r="M82" s="1119"/>
      <c r="N82" s="127"/>
      <c r="O82" s="127"/>
    </row>
    <row r="83" spans="1:19">
      <c r="A83" s="1119" t="s">
        <v>937</v>
      </c>
      <c r="B83" s="1119"/>
      <c r="C83" s="1119"/>
      <c r="D83" s="1119"/>
      <c r="E83" s="1119"/>
      <c r="F83" s="1119"/>
      <c r="G83" s="1119"/>
      <c r="H83" s="1119"/>
      <c r="I83" s="1119"/>
      <c r="J83" s="1119"/>
      <c r="K83" s="1119"/>
      <c r="L83" s="1119"/>
      <c r="M83" s="1119"/>
      <c r="N83" s="846"/>
      <c r="O83" s="846"/>
    </row>
    <row r="84" spans="1:19">
      <c r="A84" s="845"/>
      <c r="B84" s="845"/>
      <c r="C84" s="845"/>
      <c r="D84" s="845"/>
      <c r="E84" s="845"/>
      <c r="F84" s="845"/>
      <c r="G84" s="845"/>
      <c r="H84" s="845"/>
      <c r="I84" s="845"/>
      <c r="J84" s="845"/>
      <c r="K84" s="845"/>
      <c r="L84" s="845"/>
      <c r="M84" s="845"/>
      <c r="N84" s="846"/>
      <c r="O84" s="846"/>
    </row>
    <row r="85" spans="1:19">
      <c r="A85" s="849"/>
      <c r="B85"/>
      <c r="C85"/>
      <c r="D85"/>
      <c r="F85" s="848"/>
      <c r="G85" s="848"/>
      <c r="H85" s="847"/>
      <c r="I85" s="56"/>
    </row>
    <row r="86" spans="1:19" ht="16.8" thickBot="1">
      <c r="A86" s="1121" t="s">
        <v>938</v>
      </c>
      <c r="B86" s="1121"/>
      <c r="C86" s="1121"/>
      <c r="D86" s="1121"/>
      <c r="E86" s="1121"/>
      <c r="F86" s="1121"/>
      <c r="G86" s="1121"/>
      <c r="H86" s="1121"/>
      <c r="I86" s="1121"/>
      <c r="J86" s="1121"/>
      <c r="K86" s="1121"/>
      <c r="L86" s="1121"/>
      <c r="M86" s="1121"/>
      <c r="N86" s="1121"/>
      <c r="O86" s="1121"/>
    </row>
    <row r="87" spans="1:19">
      <c r="A87" s="1124"/>
      <c r="B87" s="1106" t="s">
        <v>939</v>
      </c>
      <c r="C87" s="1107"/>
      <c r="D87" s="1107"/>
      <c r="E87" s="1108"/>
      <c r="F87" s="1106" t="s">
        <v>940</v>
      </c>
      <c r="G87" s="1107"/>
      <c r="H87" s="1107"/>
      <c r="I87" s="1108"/>
      <c r="J87" s="1106">
        <v>2021</v>
      </c>
      <c r="K87" s="1107"/>
      <c r="L87" s="1107"/>
      <c r="M87" s="1108"/>
      <c r="N87" s="1090">
        <v>2020</v>
      </c>
      <c r="O87" s="1093"/>
      <c r="P87" s="1094"/>
      <c r="Q87" s="1103">
        <v>2019</v>
      </c>
      <c r="R87" s="1104"/>
      <c r="S87" s="1094"/>
    </row>
    <row r="88" spans="1:19">
      <c r="A88" s="1125"/>
      <c r="B88" s="738" t="s">
        <v>833</v>
      </c>
      <c r="C88" s="736" t="s">
        <v>834</v>
      </c>
      <c r="D88" s="739" t="s">
        <v>892</v>
      </c>
      <c r="E88" s="737" t="s">
        <v>178</v>
      </c>
      <c r="F88" s="738" t="s">
        <v>833</v>
      </c>
      <c r="G88" s="736" t="s">
        <v>834</v>
      </c>
      <c r="H88" s="739" t="s">
        <v>892</v>
      </c>
      <c r="I88" s="737" t="s">
        <v>178</v>
      </c>
      <c r="J88" s="738" t="s">
        <v>833</v>
      </c>
      <c r="K88" s="736" t="s">
        <v>834</v>
      </c>
      <c r="L88" s="739" t="s">
        <v>892</v>
      </c>
      <c r="M88" s="737" t="s">
        <v>178</v>
      </c>
      <c r="N88" s="738" t="s">
        <v>833</v>
      </c>
      <c r="O88" s="736" t="s">
        <v>834</v>
      </c>
      <c r="P88" s="737" t="s">
        <v>178</v>
      </c>
      <c r="Q88" s="738" t="s">
        <v>833</v>
      </c>
      <c r="R88" s="736" t="s">
        <v>834</v>
      </c>
      <c r="S88" s="737" t="s">
        <v>178</v>
      </c>
    </row>
    <row r="89" spans="1:19" ht="15.6">
      <c r="A89" s="725" t="s">
        <v>941</v>
      </c>
      <c r="B89" s="731">
        <v>39</v>
      </c>
      <c r="C89" s="304">
        <v>20</v>
      </c>
      <c r="D89" s="304">
        <v>0</v>
      </c>
      <c r="E89" s="732">
        <v>59</v>
      </c>
      <c r="F89" s="720">
        <v>43</v>
      </c>
      <c r="G89" s="305">
        <v>25</v>
      </c>
      <c r="H89" s="264">
        <v>0</v>
      </c>
      <c r="I89" s="683">
        <v>68</v>
      </c>
      <c r="J89" s="720">
        <v>33</v>
      </c>
      <c r="K89" s="305">
        <v>13</v>
      </c>
      <c r="L89" s="264">
        <v>0</v>
      </c>
      <c r="M89" s="683">
        <v>46</v>
      </c>
      <c r="N89" s="723">
        <v>36</v>
      </c>
      <c r="O89" s="302">
        <v>11</v>
      </c>
      <c r="P89" s="724">
        <f>SUM(N89:O89)</f>
        <v>47</v>
      </c>
      <c r="Q89" s="723">
        <v>33</v>
      </c>
      <c r="R89" s="302">
        <v>11</v>
      </c>
      <c r="S89" s="724">
        <f>SUM(Q89:R89)</f>
        <v>44</v>
      </c>
    </row>
    <row r="90" spans="1:19">
      <c r="A90" s="725" t="s">
        <v>942</v>
      </c>
      <c r="B90" s="731">
        <v>2873</v>
      </c>
      <c r="C90" s="304">
        <v>9646</v>
      </c>
      <c r="D90" s="304">
        <v>26</v>
      </c>
      <c r="E90" s="732">
        <v>12545</v>
      </c>
      <c r="F90" s="721">
        <v>2771</v>
      </c>
      <c r="G90" s="264">
        <v>9280</v>
      </c>
      <c r="H90" s="264">
        <v>10</v>
      </c>
      <c r="I90" s="683">
        <v>12061</v>
      </c>
      <c r="J90" s="721">
        <v>2115</v>
      </c>
      <c r="K90" s="264">
        <v>8462</v>
      </c>
      <c r="L90" s="264">
        <v>1</v>
      </c>
      <c r="M90" s="683">
        <v>10578</v>
      </c>
      <c r="N90" s="723">
        <v>1856</v>
      </c>
      <c r="O90" s="302">
        <v>8099</v>
      </c>
      <c r="P90" s="724">
        <f>SUM(N90:O90)</f>
        <v>9955</v>
      </c>
      <c r="Q90" s="723">
        <v>1848</v>
      </c>
      <c r="R90" s="302">
        <v>8229</v>
      </c>
      <c r="S90" s="724">
        <f>SUM(Q90:R90)</f>
        <v>10077</v>
      </c>
    </row>
    <row r="91" spans="1:19" ht="15" thickBot="1">
      <c r="A91" s="726" t="s">
        <v>178</v>
      </c>
      <c r="B91" s="719">
        <v>2912</v>
      </c>
      <c r="C91" s="685">
        <v>9666</v>
      </c>
      <c r="D91" s="685">
        <v>26</v>
      </c>
      <c r="E91" s="687">
        <f>SUM(E89:E90)</f>
        <v>12604</v>
      </c>
      <c r="F91" s="719">
        <v>2814</v>
      </c>
      <c r="G91" s="685">
        <v>9305</v>
      </c>
      <c r="H91" s="685">
        <v>10</v>
      </c>
      <c r="I91" s="687">
        <v>12129</v>
      </c>
      <c r="J91" s="719">
        <v>2148</v>
      </c>
      <c r="K91" s="685">
        <v>8475</v>
      </c>
      <c r="L91" s="685">
        <v>1</v>
      </c>
      <c r="M91" s="687">
        <v>10624</v>
      </c>
      <c r="N91" s="719">
        <f>SUM(N89:N90)</f>
        <v>1892</v>
      </c>
      <c r="O91" s="685">
        <f>SUM(O89:O90)</f>
        <v>8110</v>
      </c>
      <c r="P91" s="687">
        <f>SUM(N91:O91)</f>
        <v>10002</v>
      </c>
      <c r="Q91" s="719">
        <f>SUM(Q89:Q90)</f>
        <v>1881</v>
      </c>
      <c r="R91" s="685">
        <f>SUM(R89:R90)</f>
        <v>8240</v>
      </c>
      <c r="S91" s="687">
        <f>SUM(Q91:R91)</f>
        <v>10121</v>
      </c>
    </row>
    <row r="92" spans="1:19">
      <c r="A92" s="1119" t="s">
        <v>943</v>
      </c>
      <c r="B92" s="1119"/>
      <c r="C92" s="1119"/>
      <c r="D92" s="1119"/>
      <c r="E92" s="1119"/>
      <c r="F92" s="1119"/>
      <c r="G92" s="1119"/>
      <c r="H92" s="1119"/>
      <c r="I92" s="1119"/>
      <c r="J92" s="1119"/>
      <c r="K92" s="1119"/>
      <c r="L92" s="1119"/>
      <c r="M92" s="1119"/>
      <c r="N92" s="1119"/>
      <c r="O92" s="1119"/>
    </row>
    <row r="93" spans="1:19">
      <c r="A93" s="1120" t="s">
        <v>933</v>
      </c>
      <c r="B93" s="1120"/>
      <c r="C93" s="1120"/>
      <c r="D93" s="1120"/>
      <c r="E93" s="1120"/>
      <c r="F93" s="1120"/>
      <c r="G93" s="1120"/>
      <c r="H93" s="1120"/>
      <c r="I93" s="1120"/>
      <c r="J93" s="1120"/>
      <c r="K93" s="1120"/>
      <c r="L93" s="1120"/>
      <c r="M93" s="1120"/>
      <c r="N93" s="1120"/>
      <c r="O93" s="1120"/>
    </row>
    <row r="95" spans="1:19" ht="17.399999999999999" thickBot="1">
      <c r="A95" s="983" t="s">
        <v>944</v>
      </c>
      <c r="B95" s="983"/>
      <c r="C95" s="983"/>
      <c r="D95" s="983"/>
      <c r="E95" s="983"/>
      <c r="F95" s="983"/>
      <c r="G95" s="983"/>
      <c r="H95" s="983"/>
    </row>
    <row r="96" spans="1:19">
      <c r="A96" s="712" t="s">
        <v>915</v>
      </c>
      <c r="B96" s="740">
        <v>2023</v>
      </c>
      <c r="C96" s="740">
        <v>2022</v>
      </c>
      <c r="D96" s="740">
        <v>2021</v>
      </c>
      <c r="E96" s="740">
        <v>2020</v>
      </c>
      <c r="F96" s="740">
        <v>2019</v>
      </c>
      <c r="G96" s="740">
        <v>2018</v>
      </c>
      <c r="H96" s="741">
        <v>2017</v>
      </c>
    </row>
    <row r="97" spans="1:13">
      <c r="A97" s="713" t="s">
        <v>945</v>
      </c>
      <c r="B97" s="460">
        <v>0.24</v>
      </c>
      <c r="C97" s="460">
        <v>0.24</v>
      </c>
      <c r="D97" s="312">
        <v>0.21</v>
      </c>
      <c r="E97" s="313">
        <v>0.2</v>
      </c>
      <c r="F97" s="313">
        <v>0.2</v>
      </c>
      <c r="G97" s="313">
        <v>0.18</v>
      </c>
      <c r="H97" s="714">
        <v>0.17</v>
      </c>
    </row>
    <row r="98" spans="1:13">
      <c r="A98" s="713" t="s">
        <v>946</v>
      </c>
      <c r="B98" s="460">
        <v>0.36</v>
      </c>
      <c r="C98" s="312">
        <v>0.28999999999999998</v>
      </c>
      <c r="D98" s="312">
        <v>0.25</v>
      </c>
      <c r="E98" s="313">
        <v>0.25</v>
      </c>
      <c r="F98" s="313">
        <v>0.31</v>
      </c>
      <c r="G98" s="313">
        <v>0.25</v>
      </c>
      <c r="H98" s="714">
        <v>0.21</v>
      </c>
    </row>
    <row r="99" spans="1:13" ht="15.6">
      <c r="A99" s="713" t="s">
        <v>947</v>
      </c>
      <c r="B99" s="460">
        <v>0.25</v>
      </c>
      <c r="C99" s="312">
        <v>0.28999999999999998</v>
      </c>
      <c r="D99" s="312">
        <v>0.28999999999999998</v>
      </c>
      <c r="E99" s="313">
        <v>0.2</v>
      </c>
      <c r="F99" s="313">
        <v>0.19</v>
      </c>
      <c r="G99" s="313">
        <v>0.2</v>
      </c>
      <c r="H99" s="714">
        <v>0.1</v>
      </c>
    </row>
    <row r="100" spans="1:13">
      <c r="A100" s="713" t="s">
        <v>918</v>
      </c>
      <c r="B100" s="460">
        <v>0.24</v>
      </c>
      <c r="C100" s="312">
        <v>0.23</v>
      </c>
      <c r="D100" s="312">
        <v>0.2</v>
      </c>
      <c r="E100" s="313">
        <v>0.19</v>
      </c>
      <c r="F100" s="313">
        <v>0.18</v>
      </c>
      <c r="G100" s="313">
        <v>0.18</v>
      </c>
      <c r="H100" s="714">
        <v>0.17</v>
      </c>
    </row>
    <row r="101" spans="1:13" ht="49.2" customHeight="1">
      <c r="A101" s="713" t="s">
        <v>948</v>
      </c>
      <c r="B101" s="460">
        <v>0.21</v>
      </c>
      <c r="C101" s="312">
        <v>0.23</v>
      </c>
      <c r="D101" s="312" t="s">
        <v>165</v>
      </c>
      <c r="E101" s="312" t="s">
        <v>165</v>
      </c>
      <c r="F101" s="312" t="s">
        <v>165</v>
      </c>
      <c r="G101" s="312" t="s">
        <v>165</v>
      </c>
      <c r="H101" s="715" t="s">
        <v>165</v>
      </c>
    </row>
    <row r="102" spans="1:13" ht="26.4">
      <c r="A102" s="713" t="s">
        <v>949</v>
      </c>
      <c r="B102" s="460">
        <v>0.19</v>
      </c>
      <c r="C102" s="312">
        <v>0.19</v>
      </c>
      <c r="D102" s="312">
        <v>0.15</v>
      </c>
      <c r="E102" s="313">
        <v>0.13</v>
      </c>
      <c r="F102" s="313">
        <v>0.13</v>
      </c>
      <c r="G102" s="313">
        <v>0.12</v>
      </c>
      <c r="H102" s="714">
        <v>0.1</v>
      </c>
    </row>
    <row r="103" spans="1:13" ht="39.6">
      <c r="A103" s="713" t="s">
        <v>950</v>
      </c>
      <c r="B103" s="460">
        <v>0.02</v>
      </c>
      <c r="C103" s="312">
        <v>0.03</v>
      </c>
      <c r="D103" s="312">
        <v>0.08</v>
      </c>
      <c r="E103" s="313">
        <v>7.0000000000000007E-2</v>
      </c>
      <c r="F103" s="313">
        <v>7.0000000000000007E-2</v>
      </c>
      <c r="G103" s="313">
        <v>7.0000000000000007E-2</v>
      </c>
      <c r="H103" s="714">
        <v>0.06</v>
      </c>
    </row>
    <row r="104" spans="1:13" ht="15" thickBot="1">
      <c r="A104" s="716" t="s">
        <v>951</v>
      </c>
      <c r="B104" s="876">
        <v>0.32</v>
      </c>
      <c r="C104" s="717">
        <v>0.25</v>
      </c>
      <c r="D104" s="717" t="s">
        <v>165</v>
      </c>
      <c r="E104" s="717" t="s">
        <v>165</v>
      </c>
      <c r="F104" s="717" t="s">
        <v>165</v>
      </c>
      <c r="G104" s="717" t="s">
        <v>165</v>
      </c>
      <c r="H104" s="718" t="s">
        <v>165</v>
      </c>
    </row>
    <row r="105" spans="1:13" ht="12" customHeight="1">
      <c r="A105" s="987" t="s">
        <v>952</v>
      </c>
      <c r="B105" s="987"/>
      <c r="C105" s="987"/>
      <c r="D105" s="987"/>
      <c r="E105" s="987"/>
      <c r="F105" s="987"/>
      <c r="G105" s="987"/>
      <c r="H105" s="987"/>
      <c r="I105" s="55"/>
    </row>
    <row r="106" spans="1:13">
      <c r="A106" s="987" t="s">
        <v>953</v>
      </c>
      <c r="B106" s="987"/>
      <c r="C106" s="987"/>
      <c r="D106" s="987"/>
      <c r="E106" s="987"/>
      <c r="F106" s="987"/>
      <c r="G106" s="987"/>
      <c r="H106" s="987"/>
      <c r="I106" s="55"/>
    </row>
    <row r="107" spans="1:13">
      <c r="A107" s="62"/>
      <c r="B107" s="94"/>
      <c r="C107" s="94"/>
      <c r="D107" s="94"/>
      <c r="E107" s="62"/>
      <c r="F107" s="62"/>
      <c r="G107" s="62"/>
      <c r="H107" s="62"/>
      <c r="I107" s="62"/>
      <c r="J107" s="62"/>
    </row>
    <row r="108" spans="1:13" s="458" customFormat="1" ht="18.600000000000001" customHeight="1" thickBot="1">
      <c r="A108" s="983" t="s">
        <v>954</v>
      </c>
      <c r="B108" s="983"/>
      <c r="C108" s="1105"/>
      <c r="D108" s="1105"/>
      <c r="E108" s="1105"/>
      <c r="F108" s="1105"/>
      <c r="G108" s="1105"/>
      <c r="H108" s="1105"/>
      <c r="I108" s="1105"/>
      <c r="J108" s="1105"/>
      <c r="K108" s="62"/>
      <c r="L108" s="62"/>
      <c r="M108" s="62"/>
    </row>
    <row r="109" spans="1:13" s="458" customFormat="1" ht="15" customHeight="1">
      <c r="A109" s="1141" t="s">
        <v>955</v>
      </c>
      <c r="B109" s="1114" t="s">
        <v>956</v>
      </c>
      <c r="C109" s="1117" t="s">
        <v>946</v>
      </c>
      <c r="D109" s="1137"/>
      <c r="E109" s="1137"/>
      <c r="F109" s="1118"/>
      <c r="G109" s="1103" t="s">
        <v>957</v>
      </c>
      <c r="H109" s="1104"/>
      <c r="I109" s="1104"/>
      <c r="J109" s="1094"/>
    </row>
    <row r="110" spans="1:13" s="458" customFormat="1" ht="15" customHeight="1">
      <c r="A110" s="1142"/>
      <c r="B110" s="1115"/>
      <c r="C110" s="1138" t="s">
        <v>958</v>
      </c>
      <c r="D110" s="1036"/>
      <c r="E110" s="1036"/>
      <c r="F110" s="1139" t="s">
        <v>959</v>
      </c>
      <c r="G110" s="1138" t="s">
        <v>958</v>
      </c>
      <c r="H110" s="1036"/>
      <c r="I110" s="1036"/>
      <c r="J110" s="1139" t="s">
        <v>959</v>
      </c>
    </row>
    <row r="111" spans="1:13" s="458" customFormat="1" ht="21.6" customHeight="1" thickBot="1">
      <c r="A111" s="1143"/>
      <c r="B111" s="1116"/>
      <c r="C111" s="839" t="s">
        <v>960</v>
      </c>
      <c r="D111" s="840" t="s">
        <v>961</v>
      </c>
      <c r="E111" s="840" t="s">
        <v>962</v>
      </c>
      <c r="F111" s="1140"/>
      <c r="G111" s="839" t="s">
        <v>960</v>
      </c>
      <c r="H111" s="840" t="s">
        <v>961</v>
      </c>
      <c r="I111" s="840" t="s">
        <v>962</v>
      </c>
      <c r="J111" s="1140"/>
    </row>
    <row r="112" spans="1:13" s="458" customFormat="1" ht="15" customHeight="1">
      <c r="A112" s="1111">
        <v>2023</v>
      </c>
      <c r="B112" s="709" t="s">
        <v>834</v>
      </c>
      <c r="C112" s="699">
        <v>0</v>
      </c>
      <c r="D112" s="658">
        <v>1</v>
      </c>
      <c r="E112" s="658">
        <v>6</v>
      </c>
      <c r="F112" s="700">
        <v>0.64</v>
      </c>
      <c r="G112" s="699">
        <v>0</v>
      </c>
      <c r="H112" s="658">
        <v>0</v>
      </c>
      <c r="I112" s="659">
        <v>5</v>
      </c>
      <c r="J112" s="660">
        <v>0.56000000000000005</v>
      </c>
    </row>
    <row r="113" spans="1:13" s="458" customFormat="1" ht="15" customHeight="1">
      <c r="A113" s="1111"/>
      <c r="B113" s="710" t="s">
        <v>833</v>
      </c>
      <c r="C113" s="701">
        <v>0</v>
      </c>
      <c r="D113" s="578">
        <v>0</v>
      </c>
      <c r="E113" s="578">
        <v>4</v>
      </c>
      <c r="F113" s="702">
        <v>0.36</v>
      </c>
      <c r="G113" s="701">
        <v>0</v>
      </c>
      <c r="H113" s="578">
        <v>0</v>
      </c>
      <c r="I113" s="579">
        <v>4</v>
      </c>
      <c r="J113" s="661">
        <v>0.44</v>
      </c>
    </row>
    <row r="114" spans="1:13" s="458" customFormat="1" ht="15" customHeight="1" thickBot="1">
      <c r="A114" s="1112"/>
      <c r="B114" s="711" t="s">
        <v>178</v>
      </c>
      <c r="C114" s="703">
        <v>0</v>
      </c>
      <c r="D114" s="662">
        <v>1</v>
      </c>
      <c r="E114" s="662">
        <v>10</v>
      </c>
      <c r="F114" s="663">
        <v>1</v>
      </c>
      <c r="G114" s="703">
        <v>0</v>
      </c>
      <c r="H114" s="662">
        <v>0</v>
      </c>
      <c r="I114" s="662">
        <v>9</v>
      </c>
      <c r="J114" s="663">
        <v>1</v>
      </c>
    </row>
    <row r="115" spans="1:13" s="458" customFormat="1" ht="15" customHeight="1">
      <c r="A115" s="1113">
        <v>2022</v>
      </c>
      <c r="B115" s="709" t="s">
        <v>834</v>
      </c>
      <c r="C115" s="704">
        <v>0</v>
      </c>
      <c r="D115" s="648">
        <v>0</v>
      </c>
      <c r="E115" s="647">
        <v>10</v>
      </c>
      <c r="F115" s="705">
        <v>0.71</v>
      </c>
      <c r="G115" s="704">
        <v>0</v>
      </c>
      <c r="H115" s="648">
        <v>0</v>
      </c>
      <c r="I115" s="655">
        <v>7</v>
      </c>
      <c r="J115" s="656">
        <v>0.64</v>
      </c>
      <c r="K115" s="62"/>
      <c r="L115" s="62"/>
      <c r="M115" s="62"/>
    </row>
    <row r="116" spans="1:13" s="458" customFormat="1" ht="15" customHeight="1">
      <c r="A116" s="1111"/>
      <c r="B116" s="710" t="s">
        <v>833</v>
      </c>
      <c r="C116" s="706">
        <v>0</v>
      </c>
      <c r="D116" s="316">
        <v>0</v>
      </c>
      <c r="E116" s="210">
        <v>4</v>
      </c>
      <c r="F116" s="707">
        <v>0.28999999999999998</v>
      </c>
      <c r="G116" s="706">
        <v>0</v>
      </c>
      <c r="H116" s="316">
        <v>0</v>
      </c>
      <c r="I116" s="155">
        <v>4</v>
      </c>
      <c r="J116" s="657">
        <v>0.36</v>
      </c>
      <c r="K116" s="62"/>
      <c r="L116" s="62"/>
      <c r="M116" s="62"/>
    </row>
    <row r="117" spans="1:13" s="458" customFormat="1" ht="15" customHeight="1" thickBot="1">
      <c r="A117" s="1112"/>
      <c r="B117" s="711" t="s">
        <v>178</v>
      </c>
      <c r="C117" s="708">
        <v>0</v>
      </c>
      <c r="D117" s="653">
        <v>0</v>
      </c>
      <c r="E117" s="652">
        <v>14</v>
      </c>
      <c r="F117" s="654">
        <v>1</v>
      </c>
      <c r="G117" s="708">
        <v>0</v>
      </c>
      <c r="H117" s="653">
        <v>0</v>
      </c>
      <c r="I117" s="652">
        <v>11</v>
      </c>
      <c r="J117" s="654">
        <v>1</v>
      </c>
      <c r="K117" s="62"/>
      <c r="L117" s="62"/>
      <c r="M117" s="62"/>
    </row>
    <row r="118" spans="1:13" s="458" customFormat="1" ht="15" customHeight="1">
      <c r="A118" s="1113">
        <v>2021</v>
      </c>
      <c r="B118" s="709" t="s">
        <v>834</v>
      </c>
      <c r="C118" s="704">
        <v>0</v>
      </c>
      <c r="D118" s="648">
        <v>0</v>
      </c>
      <c r="E118" s="647">
        <v>9</v>
      </c>
      <c r="F118" s="705">
        <v>0.75</v>
      </c>
      <c r="G118" s="704">
        <v>0</v>
      </c>
      <c r="H118" s="648">
        <v>0</v>
      </c>
      <c r="I118" s="649">
        <v>7</v>
      </c>
      <c r="J118" s="650">
        <v>0.7</v>
      </c>
      <c r="K118" s="62"/>
      <c r="L118" s="62"/>
      <c r="M118" s="62"/>
    </row>
    <row r="119" spans="1:13" s="458" customFormat="1" ht="15" customHeight="1">
      <c r="A119" s="1111"/>
      <c r="B119" s="710" t="s">
        <v>833</v>
      </c>
      <c r="C119" s="706">
        <v>0</v>
      </c>
      <c r="D119" s="316">
        <v>0</v>
      </c>
      <c r="E119" s="210">
        <v>3</v>
      </c>
      <c r="F119" s="707">
        <v>0.25</v>
      </c>
      <c r="G119" s="706">
        <v>0</v>
      </c>
      <c r="H119" s="316">
        <v>0</v>
      </c>
      <c r="I119" s="318">
        <v>3</v>
      </c>
      <c r="J119" s="651">
        <v>0.3</v>
      </c>
      <c r="K119" s="62"/>
      <c r="L119" s="62"/>
      <c r="M119" s="62"/>
    </row>
    <row r="120" spans="1:13" s="458" customFormat="1" ht="15" customHeight="1" thickBot="1">
      <c r="A120" s="1112"/>
      <c r="B120" s="711" t="s">
        <v>178</v>
      </c>
      <c r="C120" s="708">
        <v>0</v>
      </c>
      <c r="D120" s="653">
        <v>0</v>
      </c>
      <c r="E120" s="652">
        <v>12</v>
      </c>
      <c r="F120" s="654">
        <v>1</v>
      </c>
      <c r="G120" s="708">
        <v>0</v>
      </c>
      <c r="H120" s="653">
        <v>0</v>
      </c>
      <c r="I120" s="652">
        <v>10</v>
      </c>
      <c r="J120" s="654">
        <v>1</v>
      </c>
      <c r="K120" s="62"/>
      <c r="L120" s="62"/>
      <c r="M120" s="62"/>
    </row>
    <row r="121" spans="1:13" s="458" customFormat="1" ht="15" customHeight="1">
      <c r="A121" s="1113">
        <v>2020</v>
      </c>
      <c r="B121" s="709" t="s">
        <v>834</v>
      </c>
      <c r="C121" s="210">
        <v>0</v>
      </c>
      <c r="D121" s="316">
        <v>0</v>
      </c>
      <c r="E121" s="210">
        <v>9</v>
      </c>
      <c r="F121" s="317">
        <f>E121/E123</f>
        <v>0.75</v>
      </c>
      <c r="G121" s="210">
        <v>0</v>
      </c>
      <c r="H121" s="316">
        <v>0</v>
      </c>
      <c r="I121" s="210">
        <v>7</v>
      </c>
      <c r="J121" s="317">
        <f>I121/I123</f>
        <v>0.7</v>
      </c>
      <c r="K121" s="62"/>
      <c r="L121" s="62"/>
      <c r="M121" s="62"/>
    </row>
    <row r="122" spans="1:13" s="458" customFormat="1" ht="15" customHeight="1">
      <c r="A122" s="1111"/>
      <c r="B122" s="710" t="s">
        <v>833</v>
      </c>
      <c r="C122" s="210">
        <v>0</v>
      </c>
      <c r="D122" s="316">
        <v>0</v>
      </c>
      <c r="E122" s="210">
        <v>3</v>
      </c>
      <c r="F122" s="317">
        <f>E122/E123</f>
        <v>0.25</v>
      </c>
      <c r="G122" s="210">
        <v>0</v>
      </c>
      <c r="H122" s="316">
        <v>0</v>
      </c>
      <c r="I122" s="210">
        <v>3</v>
      </c>
      <c r="J122" s="317">
        <f>I122/I123</f>
        <v>0.3</v>
      </c>
      <c r="K122" s="62"/>
      <c r="L122" s="62"/>
      <c r="M122" s="62"/>
    </row>
    <row r="123" spans="1:13" s="458" customFormat="1" ht="15" customHeight="1" thickBot="1">
      <c r="A123" s="1112"/>
      <c r="B123" s="711" t="s">
        <v>178</v>
      </c>
      <c r="C123" s="325">
        <v>0</v>
      </c>
      <c r="D123" s="326">
        <v>0</v>
      </c>
      <c r="E123" s="325">
        <v>12</v>
      </c>
      <c r="F123" s="327">
        <v>1</v>
      </c>
      <c r="G123" s="325">
        <v>0</v>
      </c>
      <c r="H123" s="326">
        <v>0</v>
      </c>
      <c r="I123" s="325">
        <v>10</v>
      </c>
      <c r="J123" s="327">
        <v>1</v>
      </c>
      <c r="K123" s="62"/>
      <c r="L123" s="62"/>
      <c r="M123" s="62"/>
    </row>
    <row r="124" spans="1:13" s="458" customFormat="1" ht="15" customHeight="1" thickBot="1">
      <c r="A124" s="95"/>
      <c r="B124" s="93"/>
      <c r="C124" s="93"/>
      <c r="D124" s="93"/>
      <c r="E124" s="93"/>
      <c r="F124" s="93"/>
      <c r="G124" s="93"/>
      <c r="H124"/>
      <c r="I124"/>
      <c r="J124" s="62"/>
      <c r="K124" s="62"/>
      <c r="L124" s="62"/>
      <c r="M124" s="62"/>
    </row>
    <row r="125" spans="1:13" s="458" customFormat="1" ht="15" customHeight="1">
      <c r="A125" s="1109"/>
      <c r="B125" s="1117">
        <v>2023</v>
      </c>
      <c r="C125" s="1118"/>
      <c r="D125" s="1117">
        <v>2022</v>
      </c>
      <c r="E125" s="1118"/>
      <c r="F125" s="1117">
        <v>2021</v>
      </c>
      <c r="G125" s="1118"/>
      <c r="H125" s="1117">
        <v>2020</v>
      </c>
      <c r="I125" s="1118"/>
      <c r="J125" s="62"/>
      <c r="K125" s="62"/>
    </row>
    <row r="126" spans="1:13" s="458" customFormat="1" ht="37.200000000000003" customHeight="1">
      <c r="A126" s="1110"/>
      <c r="B126" s="698" t="s">
        <v>946</v>
      </c>
      <c r="C126" s="666" t="s">
        <v>957</v>
      </c>
      <c r="D126" s="698" t="s">
        <v>946</v>
      </c>
      <c r="E126" s="666" t="s">
        <v>957</v>
      </c>
      <c r="F126" s="698" t="s">
        <v>946</v>
      </c>
      <c r="G126" s="666" t="s">
        <v>957</v>
      </c>
      <c r="H126" s="698" t="s">
        <v>946</v>
      </c>
      <c r="I126" s="666" t="s">
        <v>957</v>
      </c>
      <c r="J126" s="62"/>
      <c r="K126" s="62"/>
      <c r="L126" s="62"/>
      <c r="M126" s="62"/>
    </row>
    <row r="127" spans="1:13" s="458" customFormat="1" ht="15" customHeight="1">
      <c r="A127" s="710" t="s">
        <v>963</v>
      </c>
      <c r="B127" s="727">
        <v>1</v>
      </c>
      <c r="C127" s="728">
        <v>1</v>
      </c>
      <c r="D127" s="833">
        <v>5</v>
      </c>
      <c r="E127" s="834">
        <v>5</v>
      </c>
      <c r="F127" s="837">
        <v>4</v>
      </c>
      <c r="G127" s="838">
        <v>4</v>
      </c>
      <c r="H127" s="210">
        <v>4</v>
      </c>
      <c r="I127" s="155">
        <v>4</v>
      </c>
      <c r="J127" s="62"/>
      <c r="K127" s="62"/>
      <c r="L127" s="62"/>
      <c r="M127" s="62"/>
    </row>
    <row r="128" spans="1:13" s="458" customFormat="1" ht="15" customHeight="1" thickBot="1">
      <c r="A128" s="711" t="s">
        <v>178</v>
      </c>
      <c r="B128" s="729">
        <v>11</v>
      </c>
      <c r="C128" s="730">
        <v>9</v>
      </c>
      <c r="D128" s="835">
        <v>14</v>
      </c>
      <c r="E128" s="836">
        <v>11</v>
      </c>
      <c r="F128" s="835">
        <v>12</v>
      </c>
      <c r="G128" s="836">
        <v>10</v>
      </c>
      <c r="H128" s="328">
        <v>12</v>
      </c>
      <c r="I128" s="328">
        <v>10</v>
      </c>
      <c r="J128" s="62"/>
      <c r="K128" s="62"/>
      <c r="L128" s="62"/>
      <c r="M128" s="62"/>
    </row>
    <row r="129" spans="1:20" ht="14.7" customHeight="1" thickBot="1">
      <c r="A129" s="1144"/>
      <c r="B129" s="1144"/>
      <c r="C129" s="1144"/>
      <c r="D129" s="1144"/>
      <c r="E129" s="1144"/>
      <c r="F129" s="1144"/>
      <c r="G129" s="1144"/>
      <c r="H129" s="1144"/>
      <c r="I129" s="1144"/>
      <c r="J129" s="1144"/>
    </row>
    <row r="130" spans="1:20" s="15" customFormat="1">
      <c r="A130" s="1133"/>
      <c r="B130" s="1135">
        <v>2023</v>
      </c>
      <c r="C130" s="1136"/>
      <c r="D130" s="86"/>
      <c r="E130"/>
      <c r="F130"/>
      <c r="G130"/>
      <c r="H130"/>
      <c r="I130"/>
      <c r="J130"/>
      <c r="K130"/>
      <c r="L130"/>
      <c r="M130"/>
      <c r="N130"/>
      <c r="O130"/>
      <c r="P130"/>
      <c r="Q130"/>
      <c r="R130"/>
      <c r="S130"/>
      <c r="T130"/>
    </row>
    <row r="131" spans="1:20" ht="28.8">
      <c r="A131" s="1134"/>
      <c r="B131" s="872" t="s">
        <v>946</v>
      </c>
      <c r="C131" s="830" t="s">
        <v>957</v>
      </c>
    </row>
    <row r="132" spans="1:20" ht="17.100000000000001" customHeight="1">
      <c r="A132" s="892" t="s">
        <v>964</v>
      </c>
      <c r="B132" s="893">
        <v>1</v>
      </c>
      <c r="C132" s="894">
        <v>1</v>
      </c>
      <c r="J132" s="112"/>
    </row>
    <row r="133" spans="1:20" ht="33" customHeight="1" thickBot="1">
      <c r="A133" s="873" t="s">
        <v>178</v>
      </c>
      <c r="B133" s="874">
        <v>11</v>
      </c>
      <c r="C133" s="875">
        <v>9</v>
      </c>
      <c r="J133" s="112"/>
    </row>
    <row r="134" spans="1:20" ht="21.6" customHeight="1">
      <c r="A134" s="1132" t="s">
        <v>965</v>
      </c>
      <c r="B134" s="1132"/>
      <c r="C134" s="1132"/>
      <c r="D134" s="1132"/>
      <c r="E134" s="1132"/>
      <c r="F134" s="1132"/>
      <c r="G134" s="1132"/>
      <c r="H134" s="1132"/>
      <c r="I134" s="1132"/>
      <c r="J134" s="1132"/>
    </row>
    <row r="135" spans="1:20" ht="35.25" customHeight="1">
      <c r="A135" s="1132" t="s">
        <v>966</v>
      </c>
      <c r="B135" s="1132"/>
      <c r="C135" s="1132"/>
      <c r="D135" s="1132"/>
      <c r="E135" s="1132"/>
      <c r="F135" s="1132"/>
      <c r="G135" s="1132"/>
      <c r="H135" s="1132"/>
      <c r="I135" s="1132"/>
      <c r="J135" s="1132"/>
    </row>
    <row r="136" spans="1:20" ht="28.2" customHeight="1">
      <c r="A136" s="1132" t="s">
        <v>967</v>
      </c>
      <c r="B136" s="1132"/>
      <c r="C136" s="1132"/>
      <c r="D136" s="1132"/>
      <c r="E136" s="1132"/>
      <c r="F136" s="1132"/>
      <c r="G136" s="1132"/>
      <c r="H136" s="1132"/>
      <c r="I136" s="1132"/>
      <c r="J136" s="1132"/>
    </row>
  </sheetData>
  <sheetProtection algorithmName="SHA-512" hashValue="Mljnmytqgspq9S1ycLBg+H0/FQOMGog6ZUQptRLybacIJFdNlWFX03364ooQsx3HPTrhjg32+WOOse3NxK6IJA==" saltValue="W/k8gEzgj3YRTYWkPeOVfw==" spinCount="100000" sheet="1" objects="1" scenarios="1"/>
  <mergeCells count="72">
    <mergeCell ref="A136:J136"/>
    <mergeCell ref="A15:I15"/>
    <mergeCell ref="A130:A131"/>
    <mergeCell ref="B130:C130"/>
    <mergeCell ref="A134:J134"/>
    <mergeCell ref="A135:J135"/>
    <mergeCell ref="A105:H105"/>
    <mergeCell ref="A106:H106"/>
    <mergeCell ref="C109:F109"/>
    <mergeCell ref="G109:J109"/>
    <mergeCell ref="C110:E110"/>
    <mergeCell ref="F110:F111"/>
    <mergeCell ref="G110:I110"/>
    <mergeCell ref="J110:J111"/>
    <mergeCell ref="A109:A111"/>
    <mergeCell ref="A129:J129"/>
    <mergeCell ref="A7:Q7"/>
    <mergeCell ref="A9:Q9"/>
    <mergeCell ref="A11:J11"/>
    <mergeCell ref="A12:J12"/>
    <mergeCell ref="A14:J14"/>
    <mergeCell ref="A13:J13"/>
    <mergeCell ref="Q87:S87"/>
    <mergeCell ref="A65:M65"/>
    <mergeCell ref="A66:A67"/>
    <mergeCell ref="F66:H66"/>
    <mergeCell ref="I66:K66"/>
    <mergeCell ref="A86:O86"/>
    <mergeCell ref="A87:A88"/>
    <mergeCell ref="F87:I87"/>
    <mergeCell ref="J87:M87"/>
    <mergeCell ref="N87:P87"/>
    <mergeCell ref="A83:M83"/>
    <mergeCell ref="B66:E66"/>
    <mergeCell ref="A82:M82"/>
    <mergeCell ref="A108:J108"/>
    <mergeCell ref="B87:E87"/>
    <mergeCell ref="A125:A126"/>
    <mergeCell ref="A112:A114"/>
    <mergeCell ref="A115:A117"/>
    <mergeCell ref="A118:A120"/>
    <mergeCell ref="B109:B111"/>
    <mergeCell ref="H125:I125"/>
    <mergeCell ref="A121:A123"/>
    <mergeCell ref="B125:C125"/>
    <mergeCell ref="D125:E125"/>
    <mergeCell ref="F125:G125"/>
    <mergeCell ref="A95:H95"/>
    <mergeCell ref="A92:O92"/>
    <mergeCell ref="A93:O93"/>
    <mergeCell ref="Q57:S57"/>
    <mergeCell ref="J57:M57"/>
    <mergeCell ref="A44:F44"/>
    <mergeCell ref="L66:N66"/>
    <mergeCell ref="O66:Q66"/>
    <mergeCell ref="A63:O63"/>
    <mergeCell ref="A56:O56"/>
    <mergeCell ref="A57:A58"/>
    <mergeCell ref="B57:E57"/>
    <mergeCell ref="F57:I57"/>
    <mergeCell ref="N57:P57"/>
    <mergeCell ref="A27:R27"/>
    <mergeCell ref="A29:E29"/>
    <mergeCell ref="A46:H46"/>
    <mergeCell ref="A17:Q17"/>
    <mergeCell ref="B18:E18"/>
    <mergeCell ref="F18:H18"/>
    <mergeCell ref="I18:K18"/>
    <mergeCell ref="L18:M18"/>
    <mergeCell ref="N18:O18"/>
    <mergeCell ref="P18:Q18"/>
    <mergeCell ref="A18:A19"/>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8B143-41D8-44C5-B18C-4452C3264096}">
  <sheetPr>
    <tabColor rgb="FF93E3FF"/>
  </sheetPr>
  <dimension ref="A1:V196"/>
  <sheetViews>
    <sheetView showGridLines="0" zoomScaleNormal="100" workbookViewId="0"/>
  </sheetViews>
  <sheetFormatPr defaultColWidth="8.5546875" defaultRowHeight="14.4"/>
  <cols>
    <col min="1" max="1" width="27.5546875" customWidth="1"/>
    <col min="2" max="2" width="17.33203125" style="86" customWidth="1"/>
    <col min="3" max="3" width="14.44140625" style="86" customWidth="1"/>
    <col min="4" max="4" width="16.33203125" style="86" customWidth="1"/>
    <col min="5" max="8" width="14.44140625" customWidth="1"/>
    <col min="9" max="9" width="13.44140625" customWidth="1"/>
    <col min="10" max="10" width="16" customWidth="1"/>
    <col min="11" max="13" width="13.44140625" customWidth="1"/>
    <col min="14" max="16" width="14.44140625" customWidth="1"/>
    <col min="17" max="17" width="13.5546875" customWidth="1"/>
  </cols>
  <sheetData>
    <row r="1" spans="1:17">
      <c r="E1" s="1"/>
    </row>
    <row r="2" spans="1:17" ht="14.7" customHeight="1">
      <c r="B2"/>
      <c r="C2"/>
      <c r="D2"/>
    </row>
    <row r="3" spans="1:17" ht="14.7" customHeight="1">
      <c r="B3"/>
      <c r="C3"/>
      <c r="D3"/>
    </row>
    <row r="4" spans="1:17" ht="14.7" customHeight="1">
      <c r="B4"/>
      <c r="C4"/>
      <c r="D4"/>
    </row>
    <row r="5" spans="1:17" ht="14.7" customHeight="1">
      <c r="B5"/>
      <c r="C5"/>
      <c r="D5"/>
    </row>
    <row r="7" spans="1:17" ht="21">
      <c r="A7" s="981" t="s">
        <v>0</v>
      </c>
      <c r="B7" s="981"/>
      <c r="C7" s="981"/>
      <c r="D7" s="981"/>
      <c r="E7" s="981"/>
      <c r="F7" s="981"/>
      <c r="G7" s="981"/>
      <c r="H7" s="981"/>
      <c r="I7" s="981"/>
      <c r="J7" s="981"/>
      <c r="K7" s="981"/>
      <c r="L7" s="981"/>
      <c r="M7" s="981"/>
      <c r="N7" s="981"/>
      <c r="O7" s="981"/>
      <c r="P7" s="981"/>
      <c r="Q7" s="981"/>
    </row>
    <row r="8" spans="1:17" ht="21.6" thickBot="1">
      <c r="A8" s="138"/>
      <c r="B8" s="140"/>
      <c r="C8" s="140"/>
      <c r="D8" s="140"/>
      <c r="E8" s="136"/>
      <c r="F8" s="136"/>
      <c r="G8" s="136"/>
      <c r="H8" s="136"/>
      <c r="I8" s="136"/>
      <c r="J8" s="136"/>
      <c r="K8" s="136"/>
      <c r="L8" s="136"/>
      <c r="M8" s="136"/>
    </row>
    <row r="9" spans="1:17" ht="19.2" thickTop="1" thickBot="1">
      <c r="A9" s="1129" t="s">
        <v>968</v>
      </c>
      <c r="B9" s="1129"/>
      <c r="C9" s="1129"/>
      <c r="D9" s="1129"/>
      <c r="E9" s="1129"/>
      <c r="F9" s="1129"/>
      <c r="G9" s="1129"/>
      <c r="H9" s="1129"/>
      <c r="I9" s="1129"/>
      <c r="J9" s="1129"/>
      <c r="K9" s="1129"/>
      <c r="L9" s="1129"/>
      <c r="M9" s="1129"/>
    </row>
    <row r="10" spans="1:17" ht="11.7" customHeight="1" thickTop="1">
      <c r="A10" s="497"/>
      <c r="B10" s="497"/>
      <c r="C10" s="497"/>
      <c r="D10" s="497"/>
      <c r="E10" s="497"/>
      <c r="F10" s="497"/>
      <c r="G10" s="497"/>
      <c r="H10" s="497"/>
      <c r="I10" s="497"/>
      <c r="J10" s="497"/>
      <c r="K10" s="497"/>
      <c r="L10" s="497"/>
      <c r="M10" s="497"/>
      <c r="N10" s="497"/>
      <c r="O10" s="497"/>
      <c r="P10" s="497"/>
      <c r="Q10" s="497"/>
    </row>
    <row r="11" spans="1:17" ht="17.399999999999999">
      <c r="A11" s="932" t="s">
        <v>969</v>
      </c>
      <c r="B11" s="932"/>
      <c r="C11" s="932"/>
      <c r="D11" s="932"/>
      <c r="E11" s="932"/>
      <c r="F11" s="932"/>
      <c r="G11" s="932"/>
      <c r="H11" s="932"/>
      <c r="I11" s="932"/>
      <c r="J11" s="932"/>
      <c r="K11" s="497"/>
      <c r="L11" s="497"/>
      <c r="M11" s="497"/>
      <c r="N11" s="497"/>
      <c r="O11" s="497"/>
      <c r="P11" s="497"/>
      <c r="Q11" s="497"/>
    </row>
    <row r="12" spans="1:17" ht="13.95" customHeight="1">
      <c r="A12" s="968" t="s">
        <v>884</v>
      </c>
      <c r="B12" s="968"/>
      <c r="C12" s="968"/>
      <c r="D12" s="968"/>
      <c r="E12" s="968"/>
      <c r="F12" s="968"/>
      <c r="G12" s="968"/>
      <c r="H12" s="968"/>
      <c r="I12" s="968"/>
      <c r="J12" s="968"/>
      <c r="K12" s="497"/>
      <c r="L12" s="497"/>
      <c r="M12" s="497"/>
      <c r="N12" s="497"/>
      <c r="O12" s="497"/>
      <c r="P12" s="497"/>
      <c r="Q12" s="497"/>
    </row>
    <row r="13" spans="1:17" ht="13.95" customHeight="1">
      <c r="A13" s="1172" t="s">
        <v>970</v>
      </c>
      <c r="B13" s="1172"/>
      <c r="C13" s="1172"/>
      <c r="D13" s="1172"/>
      <c r="E13" s="1172"/>
      <c r="F13" s="1172"/>
      <c r="G13" s="1172"/>
      <c r="H13" s="1172"/>
      <c r="I13" s="1172"/>
      <c r="J13" s="1172"/>
      <c r="K13" s="497"/>
      <c r="L13" s="497"/>
      <c r="M13" s="497"/>
      <c r="N13" s="497"/>
      <c r="O13" s="497"/>
      <c r="P13" s="497"/>
      <c r="Q13" s="497"/>
    </row>
    <row r="14" spans="1:17" ht="13.95" customHeight="1">
      <c r="A14" s="984" t="s">
        <v>971</v>
      </c>
      <c r="B14" s="984"/>
      <c r="C14" s="984"/>
      <c r="D14" s="984"/>
      <c r="E14" s="984"/>
      <c r="F14" s="984"/>
      <c r="G14" s="984"/>
      <c r="H14" s="984"/>
      <c r="I14" s="984"/>
      <c r="J14" s="695"/>
    </row>
    <row r="15" spans="1:17">
      <c r="A15" s="12"/>
      <c r="B15" s="12"/>
      <c r="C15" s="12"/>
      <c r="D15" s="12"/>
      <c r="E15" s="12"/>
      <c r="F15" s="12"/>
      <c r="G15" s="12"/>
      <c r="H15" s="12"/>
      <c r="I15" s="12"/>
      <c r="J15" s="496"/>
    </row>
    <row r="16" spans="1:17" ht="19.95" customHeight="1" thickBot="1">
      <c r="A16" s="993" t="s">
        <v>972</v>
      </c>
      <c r="B16" s="993"/>
      <c r="C16" s="993"/>
      <c r="D16" s="993"/>
      <c r="E16" s="993"/>
      <c r="F16" s="993"/>
      <c r="G16" s="495"/>
      <c r="H16" s="495"/>
      <c r="I16" s="495"/>
    </row>
    <row r="17" spans="1:15">
      <c r="A17" s="1155">
        <v>2023</v>
      </c>
      <c r="B17" s="1155"/>
      <c r="C17" s="1155"/>
      <c r="D17" s="1155"/>
      <c r="E17" s="1155"/>
      <c r="F17" s="1155"/>
      <c r="G17" s="495"/>
      <c r="H17" s="495"/>
      <c r="I17" s="495"/>
    </row>
    <row r="18" spans="1:15" ht="16.95" customHeight="1">
      <c r="A18" s="667"/>
      <c r="B18" s="269" t="s">
        <v>901</v>
      </c>
      <c r="C18" s="143" t="s">
        <v>973</v>
      </c>
      <c r="D18" s="143" t="s">
        <v>974</v>
      </c>
      <c r="E18" s="143" t="s">
        <v>975</v>
      </c>
      <c r="F18" s="775" t="s">
        <v>178</v>
      </c>
      <c r="G18" s="495"/>
      <c r="H18" s="495"/>
      <c r="I18" s="495"/>
    </row>
    <row r="19" spans="1:15">
      <c r="A19" s="1168" t="s">
        <v>976</v>
      </c>
      <c r="B19" s="290" t="s">
        <v>243</v>
      </c>
      <c r="C19" s="259" t="s">
        <v>977</v>
      </c>
      <c r="D19" s="259" t="s">
        <v>978</v>
      </c>
      <c r="E19" s="259" t="s">
        <v>979</v>
      </c>
      <c r="F19" s="688" t="s">
        <v>980</v>
      </c>
      <c r="G19" s="495"/>
      <c r="H19" s="495"/>
      <c r="I19" s="495"/>
    </row>
    <row r="20" spans="1:15">
      <c r="A20" s="1168"/>
      <c r="B20" s="290" t="s">
        <v>257</v>
      </c>
      <c r="C20" s="259" t="s">
        <v>981</v>
      </c>
      <c r="D20" s="259" t="s">
        <v>982</v>
      </c>
      <c r="E20" s="259" t="s">
        <v>983</v>
      </c>
      <c r="F20" s="688" t="s">
        <v>984</v>
      </c>
      <c r="G20" s="495"/>
      <c r="H20" s="495"/>
      <c r="I20" s="495"/>
    </row>
    <row r="21" spans="1:15">
      <c r="A21" s="1168"/>
      <c r="B21" s="290" t="s">
        <v>910</v>
      </c>
      <c r="C21" s="259" t="s">
        <v>985</v>
      </c>
      <c r="D21" s="259" t="s">
        <v>986</v>
      </c>
      <c r="E21" s="259" t="s">
        <v>987</v>
      </c>
      <c r="F21" s="688" t="s">
        <v>988</v>
      </c>
      <c r="G21" s="495"/>
      <c r="H21" s="495"/>
      <c r="I21" s="495"/>
    </row>
    <row r="22" spans="1:15">
      <c r="A22" s="1168"/>
      <c r="B22" s="290" t="s">
        <v>909</v>
      </c>
      <c r="C22" s="259" t="s">
        <v>789</v>
      </c>
      <c r="D22" s="259" t="s">
        <v>819</v>
      </c>
      <c r="E22" s="259" t="s">
        <v>989</v>
      </c>
      <c r="F22" s="688" t="s">
        <v>983</v>
      </c>
      <c r="G22" s="495"/>
      <c r="H22" s="495"/>
      <c r="I22" s="495"/>
    </row>
    <row r="23" spans="1:15">
      <c r="A23" s="1168"/>
      <c r="B23" s="290" t="s">
        <v>908</v>
      </c>
      <c r="C23" s="259" t="s">
        <v>789</v>
      </c>
      <c r="D23" s="259" t="s">
        <v>989</v>
      </c>
      <c r="E23" s="259" t="s">
        <v>989</v>
      </c>
      <c r="F23" s="688" t="s">
        <v>789</v>
      </c>
      <c r="G23" s="495"/>
      <c r="H23" s="495"/>
      <c r="I23" s="495"/>
    </row>
    <row r="24" spans="1:15">
      <c r="A24" s="1168"/>
      <c r="B24" s="290" t="s">
        <v>529</v>
      </c>
      <c r="C24" s="259" t="s">
        <v>789</v>
      </c>
      <c r="D24" s="259" t="s">
        <v>789</v>
      </c>
      <c r="E24" s="259" t="s">
        <v>989</v>
      </c>
      <c r="F24" s="688" t="s">
        <v>990</v>
      </c>
      <c r="G24" s="495"/>
      <c r="H24" s="495"/>
      <c r="I24" s="495"/>
    </row>
    <row r="25" spans="1:15">
      <c r="A25" s="1168"/>
      <c r="B25" s="290" t="s">
        <v>991</v>
      </c>
      <c r="C25" s="259" t="s">
        <v>990</v>
      </c>
      <c r="D25" s="259" t="s">
        <v>990</v>
      </c>
      <c r="E25" s="259" t="s">
        <v>989</v>
      </c>
      <c r="F25" s="688" t="s">
        <v>983</v>
      </c>
      <c r="G25" s="495"/>
      <c r="H25" s="495"/>
      <c r="I25" s="495"/>
    </row>
    <row r="26" spans="1:15">
      <c r="A26" s="1168"/>
      <c r="B26" s="689" t="s">
        <v>992</v>
      </c>
      <c r="C26" s="259" t="s">
        <v>789</v>
      </c>
      <c r="D26" s="259" t="s">
        <v>789</v>
      </c>
      <c r="E26" s="259" t="s">
        <v>989</v>
      </c>
      <c r="F26" s="688" t="s">
        <v>990</v>
      </c>
      <c r="G26" s="495"/>
      <c r="H26" s="495"/>
      <c r="I26" s="495"/>
    </row>
    <row r="27" spans="1:15">
      <c r="A27" s="1163" t="s">
        <v>993</v>
      </c>
      <c r="B27" s="1163"/>
      <c r="C27" s="301" t="s">
        <v>994</v>
      </c>
      <c r="D27" s="301" t="s">
        <v>995</v>
      </c>
      <c r="E27" s="301" t="s">
        <v>996</v>
      </c>
      <c r="F27" s="682" t="s">
        <v>997</v>
      </c>
      <c r="G27" s="495"/>
      <c r="H27" s="495"/>
      <c r="I27" s="495"/>
    </row>
    <row r="28" spans="1:15">
      <c r="A28" s="1168" t="s">
        <v>834</v>
      </c>
      <c r="B28" s="290" t="s">
        <v>243</v>
      </c>
      <c r="C28" s="259" t="s">
        <v>998</v>
      </c>
      <c r="D28" s="259" t="s">
        <v>999</v>
      </c>
      <c r="E28" s="259" t="s">
        <v>1000</v>
      </c>
      <c r="F28" s="688" t="s">
        <v>1001</v>
      </c>
      <c r="G28" s="495"/>
      <c r="H28" s="495"/>
      <c r="I28" s="495"/>
    </row>
    <row r="29" spans="1:15">
      <c r="A29" s="1168"/>
      <c r="B29" s="290" t="s">
        <v>910</v>
      </c>
      <c r="C29" s="259" t="s">
        <v>1002</v>
      </c>
      <c r="D29" s="259" t="s">
        <v>1003</v>
      </c>
      <c r="E29" s="259" t="s">
        <v>1004</v>
      </c>
      <c r="F29" s="688" t="s">
        <v>1005</v>
      </c>
      <c r="G29" s="495"/>
      <c r="H29" s="495"/>
      <c r="I29" s="495"/>
    </row>
    <row r="30" spans="1:15">
      <c r="A30" s="1168"/>
      <c r="B30" s="290" t="s">
        <v>257</v>
      </c>
      <c r="C30" s="259" t="s">
        <v>1006</v>
      </c>
      <c r="D30" s="259" t="s">
        <v>1007</v>
      </c>
      <c r="E30" s="259" t="s">
        <v>1008</v>
      </c>
      <c r="F30" s="688" t="s">
        <v>1009</v>
      </c>
      <c r="G30" s="495"/>
      <c r="H30" s="495"/>
      <c r="I30" s="495"/>
      <c r="J30" s="495"/>
      <c r="K30" s="495"/>
      <c r="L30" s="495"/>
      <c r="M30" s="495"/>
      <c r="N30" s="495"/>
      <c r="O30" s="495"/>
    </row>
    <row r="31" spans="1:15">
      <c r="A31" s="1168"/>
      <c r="B31" s="290" t="s">
        <v>909</v>
      </c>
      <c r="C31" s="259" t="s">
        <v>989</v>
      </c>
      <c r="D31" s="259" t="s">
        <v>983</v>
      </c>
      <c r="E31" s="259" t="s">
        <v>789</v>
      </c>
      <c r="F31" s="688" t="s">
        <v>1010</v>
      </c>
      <c r="G31" s="495"/>
      <c r="H31" s="495"/>
      <c r="I31" s="495"/>
      <c r="J31" s="495"/>
      <c r="K31" s="495"/>
      <c r="L31" s="495"/>
      <c r="M31" s="495"/>
      <c r="N31" s="495"/>
      <c r="O31" s="495"/>
    </row>
    <row r="32" spans="1:15">
      <c r="A32" s="1168"/>
      <c r="B32" s="290" t="s">
        <v>529</v>
      </c>
      <c r="C32" s="259" t="s">
        <v>989</v>
      </c>
      <c r="D32" s="259" t="s">
        <v>990</v>
      </c>
      <c r="E32" s="259" t="s">
        <v>989</v>
      </c>
      <c r="F32" s="688" t="s">
        <v>990</v>
      </c>
      <c r="G32" s="495"/>
      <c r="H32" s="495"/>
      <c r="I32" s="495"/>
      <c r="J32" s="495"/>
      <c r="K32" s="495"/>
      <c r="L32" s="495"/>
      <c r="M32" s="495"/>
      <c r="N32" s="495"/>
      <c r="O32" s="495"/>
    </row>
    <row r="33" spans="1:16">
      <c r="A33" s="1168"/>
      <c r="B33" s="290" t="s">
        <v>908</v>
      </c>
      <c r="C33" s="259" t="s">
        <v>989</v>
      </c>
      <c r="D33" s="259" t="s">
        <v>989</v>
      </c>
      <c r="E33" s="259" t="s">
        <v>789</v>
      </c>
      <c r="F33" s="688" t="s">
        <v>789</v>
      </c>
      <c r="G33" s="495"/>
      <c r="H33" s="495"/>
      <c r="I33" s="495"/>
      <c r="J33" s="495"/>
      <c r="K33" s="495"/>
      <c r="L33" s="495"/>
      <c r="M33" s="495"/>
      <c r="N33" s="495"/>
      <c r="O33" s="495"/>
    </row>
    <row r="34" spans="1:16">
      <c r="A34" s="1168"/>
      <c r="B34" s="290" t="s">
        <v>1011</v>
      </c>
      <c r="C34" s="259" t="s">
        <v>990</v>
      </c>
      <c r="D34" s="259" t="s">
        <v>789</v>
      </c>
      <c r="E34" s="259" t="s">
        <v>989</v>
      </c>
      <c r="F34" s="688" t="s">
        <v>819</v>
      </c>
      <c r="G34" s="495"/>
      <c r="H34" s="495"/>
      <c r="I34" s="495"/>
      <c r="J34" s="495"/>
      <c r="K34" s="495"/>
      <c r="L34" s="495"/>
      <c r="M34" s="495"/>
      <c r="N34" s="495"/>
      <c r="O34" s="495"/>
    </row>
    <row r="35" spans="1:16" ht="15.6" customHeight="1">
      <c r="A35" s="1168"/>
      <c r="B35" s="290" t="s">
        <v>991</v>
      </c>
      <c r="C35" s="259" t="s">
        <v>789</v>
      </c>
      <c r="D35" s="259" t="s">
        <v>989</v>
      </c>
      <c r="E35" s="259" t="s">
        <v>789</v>
      </c>
      <c r="F35" s="688" t="s">
        <v>990</v>
      </c>
      <c r="G35" s="495"/>
      <c r="H35" s="495"/>
      <c r="I35" s="495"/>
      <c r="J35" s="495"/>
      <c r="K35" s="495"/>
      <c r="L35" s="495"/>
      <c r="M35" s="495"/>
      <c r="N35" s="495"/>
      <c r="O35" s="495"/>
    </row>
    <row r="36" spans="1:16">
      <c r="A36" s="1168"/>
      <c r="B36" s="290" t="s">
        <v>911</v>
      </c>
      <c r="C36" s="259" t="s">
        <v>989</v>
      </c>
      <c r="D36" s="259" t="s">
        <v>789</v>
      </c>
      <c r="E36" s="259" t="s">
        <v>989</v>
      </c>
      <c r="F36" s="688" t="s">
        <v>789</v>
      </c>
      <c r="G36" s="495"/>
      <c r="H36" s="495"/>
      <c r="I36" s="495"/>
      <c r="J36" s="495"/>
      <c r="K36" s="495"/>
      <c r="L36" s="495"/>
      <c r="M36" s="495"/>
      <c r="N36" s="495"/>
      <c r="O36" s="495"/>
    </row>
    <row r="37" spans="1:16">
      <c r="A37" s="1165" t="s">
        <v>1012</v>
      </c>
      <c r="B37" s="1165"/>
      <c r="C37" s="301" t="s">
        <v>1013</v>
      </c>
      <c r="D37" s="301" t="s">
        <v>1014</v>
      </c>
      <c r="E37" s="301" t="s">
        <v>1015</v>
      </c>
      <c r="F37" s="682" t="s">
        <v>1016</v>
      </c>
      <c r="G37" s="495"/>
      <c r="H37" s="495"/>
      <c r="I37" s="495"/>
      <c r="J37" s="495"/>
      <c r="K37" s="495"/>
      <c r="L37" s="495"/>
      <c r="M37" s="495"/>
      <c r="N37" s="495"/>
      <c r="O37" s="495"/>
    </row>
    <row r="38" spans="1:16">
      <c r="A38" s="684" t="s">
        <v>892</v>
      </c>
      <c r="B38" s="299" t="s">
        <v>243</v>
      </c>
      <c r="C38" s="264" t="s">
        <v>789</v>
      </c>
      <c r="D38" s="264" t="s">
        <v>819</v>
      </c>
      <c r="E38" s="264" t="s">
        <v>789</v>
      </c>
      <c r="F38" s="683" t="s">
        <v>1010</v>
      </c>
      <c r="G38" s="495"/>
      <c r="H38" s="495"/>
      <c r="I38" s="495"/>
      <c r="J38" s="495"/>
      <c r="K38" s="495"/>
      <c r="L38" s="495"/>
      <c r="M38" s="495"/>
      <c r="N38" s="495"/>
      <c r="O38" s="495"/>
    </row>
    <row r="39" spans="1:16" ht="15" thickBot="1">
      <c r="A39" s="1166" t="s">
        <v>1017</v>
      </c>
      <c r="B39" s="1166"/>
      <c r="C39" s="685" t="s">
        <v>1018</v>
      </c>
      <c r="D39" s="685" t="s">
        <v>1019</v>
      </c>
      <c r="E39" s="685" t="s">
        <v>1020</v>
      </c>
      <c r="F39" s="687" t="s">
        <v>1021</v>
      </c>
      <c r="G39" s="496"/>
      <c r="H39" s="496"/>
      <c r="I39" s="496"/>
      <c r="J39" s="496"/>
    </row>
    <row r="40" spans="1:16" ht="6.6" customHeight="1" thickBot="1">
      <c r="A40" s="690"/>
      <c r="B40" s="691"/>
      <c r="C40" s="692"/>
      <c r="D40" s="692"/>
      <c r="E40" s="694"/>
      <c r="F40" s="693"/>
      <c r="G40" s="89"/>
    </row>
    <row r="41" spans="1:16" ht="16.2" customHeight="1">
      <c r="A41" s="1155">
        <v>2022</v>
      </c>
      <c r="B41" s="1155"/>
      <c r="C41" s="1155"/>
      <c r="D41" s="1155"/>
      <c r="E41" s="1155"/>
      <c r="F41" s="1155"/>
      <c r="G41" s="25"/>
      <c r="O41" s="60"/>
      <c r="P41" s="60"/>
    </row>
    <row r="42" spans="1:16">
      <c r="A42" s="667"/>
      <c r="B42" s="269" t="s">
        <v>901</v>
      </c>
      <c r="C42" s="143" t="s">
        <v>973</v>
      </c>
      <c r="D42" s="143" t="s">
        <v>974</v>
      </c>
      <c r="E42" s="143" t="s">
        <v>975</v>
      </c>
      <c r="F42" s="775" t="s">
        <v>178</v>
      </c>
      <c r="G42" s="25"/>
    </row>
    <row r="43" spans="1:16">
      <c r="A43" s="1168" t="s">
        <v>833</v>
      </c>
      <c r="B43" s="290" t="s">
        <v>243</v>
      </c>
      <c r="C43" s="207">
        <v>253</v>
      </c>
      <c r="D43" s="207">
        <v>283</v>
      </c>
      <c r="E43" s="207">
        <v>61</v>
      </c>
      <c r="F43" s="681">
        <v>597</v>
      </c>
      <c r="G43" s="25"/>
    </row>
    <row r="44" spans="1:16">
      <c r="A44" s="1168"/>
      <c r="B44" s="290" t="s">
        <v>257</v>
      </c>
      <c r="C44" s="207">
        <v>191</v>
      </c>
      <c r="D44" s="207">
        <v>238</v>
      </c>
      <c r="E44" s="207">
        <v>12</v>
      </c>
      <c r="F44" s="681">
        <v>441</v>
      </c>
      <c r="G44" s="25"/>
    </row>
    <row r="45" spans="1:16">
      <c r="A45" s="1168"/>
      <c r="B45" s="290" t="s">
        <v>910</v>
      </c>
      <c r="C45" s="207">
        <v>55</v>
      </c>
      <c r="D45" s="207">
        <v>31</v>
      </c>
      <c r="E45" s="207">
        <v>8</v>
      </c>
      <c r="F45" s="681">
        <v>94</v>
      </c>
      <c r="G45" s="25"/>
    </row>
    <row r="46" spans="1:16">
      <c r="A46" s="1168"/>
      <c r="B46" s="290" t="s">
        <v>909</v>
      </c>
      <c r="C46" s="207">
        <v>5</v>
      </c>
      <c r="D46" s="207">
        <v>3</v>
      </c>
      <c r="E46" s="207">
        <v>0</v>
      </c>
      <c r="F46" s="681">
        <v>8</v>
      </c>
      <c r="G46" s="25"/>
    </row>
    <row r="47" spans="1:16">
      <c r="A47" s="1168"/>
      <c r="B47" s="290" t="s">
        <v>908</v>
      </c>
      <c r="C47" s="207">
        <v>2</v>
      </c>
      <c r="D47" s="207">
        <v>0</v>
      </c>
      <c r="E47" s="207">
        <v>0</v>
      </c>
      <c r="F47" s="681">
        <v>2</v>
      </c>
      <c r="G47" s="25"/>
    </row>
    <row r="48" spans="1:16">
      <c r="A48" s="1168"/>
      <c r="B48" s="290" t="s">
        <v>529</v>
      </c>
      <c r="C48" s="207">
        <v>0</v>
      </c>
      <c r="D48" s="207">
        <v>2</v>
      </c>
      <c r="E48" s="207">
        <v>1</v>
      </c>
      <c r="F48" s="681">
        <v>3</v>
      </c>
      <c r="G48" s="25"/>
    </row>
    <row r="49" spans="1:17">
      <c r="A49" s="1168"/>
      <c r="B49" s="290" t="s">
        <v>905</v>
      </c>
      <c r="C49" s="207">
        <v>1</v>
      </c>
      <c r="D49" s="207">
        <v>0</v>
      </c>
      <c r="E49" s="207">
        <v>0</v>
      </c>
      <c r="F49" s="681">
        <v>1</v>
      </c>
      <c r="G49" s="25"/>
    </row>
    <row r="50" spans="1:17">
      <c r="A50" s="1163" t="s">
        <v>993</v>
      </c>
      <c r="B50" s="1163"/>
      <c r="C50" s="303">
        <v>507</v>
      </c>
      <c r="D50" s="303">
        <v>557</v>
      </c>
      <c r="E50" s="303">
        <v>82</v>
      </c>
      <c r="F50" s="682">
        <v>1146</v>
      </c>
      <c r="G50" s="25"/>
    </row>
    <row r="51" spans="1:17">
      <c r="A51" s="1168" t="s">
        <v>834</v>
      </c>
      <c r="B51" s="290" t="s">
        <v>243</v>
      </c>
      <c r="C51" s="207">
        <v>587</v>
      </c>
      <c r="D51" s="207">
        <v>650</v>
      </c>
      <c r="E51" s="207">
        <v>172</v>
      </c>
      <c r="F51" s="683">
        <v>1409</v>
      </c>
      <c r="G51" s="25"/>
    </row>
    <row r="52" spans="1:17">
      <c r="A52" s="1168"/>
      <c r="B52" s="290" t="s">
        <v>910</v>
      </c>
      <c r="C52" s="207">
        <v>82</v>
      </c>
      <c r="D52" s="207">
        <v>86</v>
      </c>
      <c r="E52" s="207">
        <v>28</v>
      </c>
      <c r="F52" s="681">
        <v>196</v>
      </c>
      <c r="G52" s="25"/>
    </row>
    <row r="53" spans="1:17">
      <c r="A53" s="1168"/>
      <c r="B53" s="290" t="s">
        <v>257</v>
      </c>
      <c r="C53" s="207">
        <v>76</v>
      </c>
      <c r="D53" s="207">
        <v>410</v>
      </c>
      <c r="E53" s="207">
        <v>69</v>
      </c>
      <c r="F53" s="681">
        <v>555</v>
      </c>
      <c r="G53" s="25"/>
    </row>
    <row r="54" spans="1:17">
      <c r="A54" s="1168"/>
      <c r="B54" s="290" t="s">
        <v>909</v>
      </c>
      <c r="C54" s="207">
        <v>4</v>
      </c>
      <c r="D54" s="207">
        <v>12</v>
      </c>
      <c r="E54" s="207">
        <v>2</v>
      </c>
      <c r="F54" s="681">
        <v>18</v>
      </c>
      <c r="G54" s="25"/>
      <c r="O54" s="53"/>
      <c r="P54" s="53"/>
      <c r="Q54" s="34"/>
    </row>
    <row r="55" spans="1:17">
      <c r="A55" s="1168"/>
      <c r="B55" s="290" t="s">
        <v>529</v>
      </c>
      <c r="C55" s="207">
        <v>2</v>
      </c>
      <c r="D55" s="207">
        <v>1</v>
      </c>
      <c r="E55" s="207">
        <v>3</v>
      </c>
      <c r="F55" s="681">
        <v>6</v>
      </c>
      <c r="G55" s="25"/>
      <c r="O55" s="60"/>
      <c r="P55" s="60"/>
    </row>
    <row r="56" spans="1:17">
      <c r="A56" s="1168"/>
      <c r="B56" s="290" t="s">
        <v>908</v>
      </c>
      <c r="C56" s="207">
        <v>1</v>
      </c>
      <c r="D56" s="207">
        <v>1</v>
      </c>
      <c r="E56" s="207">
        <v>0</v>
      </c>
      <c r="F56" s="681">
        <v>2</v>
      </c>
      <c r="G56" s="25"/>
      <c r="L56" s="60"/>
      <c r="M56" s="60"/>
    </row>
    <row r="57" spans="1:17">
      <c r="A57" s="1168"/>
      <c r="B57" s="277" t="s">
        <v>907</v>
      </c>
      <c r="C57" s="207">
        <v>1</v>
      </c>
      <c r="D57" s="207">
        <v>1</v>
      </c>
      <c r="E57" s="207">
        <v>0</v>
      </c>
      <c r="F57" s="681">
        <v>2</v>
      </c>
      <c r="G57" s="25"/>
      <c r="L57" s="60"/>
      <c r="M57" s="53"/>
    </row>
    <row r="58" spans="1:17">
      <c r="A58" s="1168"/>
      <c r="B58" s="290" t="s">
        <v>905</v>
      </c>
      <c r="C58" s="207">
        <v>0</v>
      </c>
      <c r="D58" s="207">
        <v>0</v>
      </c>
      <c r="E58" s="207">
        <v>1</v>
      </c>
      <c r="F58" s="681">
        <v>1</v>
      </c>
      <c r="G58" s="25"/>
      <c r="L58" s="60"/>
      <c r="M58" s="53"/>
    </row>
    <row r="59" spans="1:17">
      <c r="A59" s="1168"/>
      <c r="B59" s="290" t="s">
        <v>911</v>
      </c>
      <c r="C59" s="207">
        <v>0</v>
      </c>
      <c r="D59" s="207">
        <v>1</v>
      </c>
      <c r="E59" s="207">
        <v>0</v>
      </c>
      <c r="F59" s="681">
        <v>1</v>
      </c>
      <c r="G59" s="25"/>
      <c r="L59" s="60"/>
      <c r="M59" s="60"/>
    </row>
    <row r="60" spans="1:17">
      <c r="A60" s="1165" t="s">
        <v>1012</v>
      </c>
      <c r="B60" s="1165"/>
      <c r="C60" s="303">
        <v>753</v>
      </c>
      <c r="D60" s="301">
        <v>1162</v>
      </c>
      <c r="E60" s="303">
        <v>275</v>
      </c>
      <c r="F60" s="682">
        <v>2190</v>
      </c>
      <c r="G60" s="25"/>
      <c r="L60" s="60"/>
      <c r="M60" s="60"/>
    </row>
    <row r="61" spans="1:17">
      <c r="A61" s="684" t="s">
        <v>892</v>
      </c>
      <c r="B61" s="299" t="s">
        <v>243</v>
      </c>
      <c r="C61" s="207">
        <v>1</v>
      </c>
      <c r="D61" s="207">
        <v>2</v>
      </c>
      <c r="E61" s="207">
        <v>1</v>
      </c>
      <c r="F61" s="681">
        <v>4</v>
      </c>
      <c r="G61" s="25"/>
    </row>
    <row r="62" spans="1:17" ht="15" thickBot="1">
      <c r="A62" s="1166" t="s">
        <v>1017</v>
      </c>
      <c r="B62" s="1166"/>
      <c r="C62" s="685">
        <v>1261</v>
      </c>
      <c r="D62" s="685">
        <v>1721</v>
      </c>
      <c r="E62" s="686">
        <v>358</v>
      </c>
      <c r="F62" s="687">
        <v>3340</v>
      </c>
      <c r="G62" s="89"/>
    </row>
    <row r="63" spans="1:17" ht="6.6" customHeight="1" thickBot="1">
      <c r="A63" s="690"/>
      <c r="B63" s="691"/>
      <c r="C63" s="692"/>
      <c r="D63" s="692"/>
      <c r="E63" s="694"/>
      <c r="F63" s="693"/>
      <c r="G63" s="89"/>
    </row>
    <row r="64" spans="1:17">
      <c r="A64" s="1167">
        <v>2021</v>
      </c>
      <c r="B64" s="1167"/>
      <c r="C64" s="1167"/>
      <c r="D64" s="1167"/>
      <c r="E64" s="1167"/>
      <c r="F64" s="1167"/>
      <c r="G64" s="89"/>
    </row>
    <row r="65" spans="1:7">
      <c r="A65" s="667"/>
      <c r="B65" s="269" t="s">
        <v>901</v>
      </c>
      <c r="C65" s="143" t="s">
        <v>973</v>
      </c>
      <c r="D65" s="143" t="s">
        <v>974</v>
      </c>
      <c r="E65" s="143" t="s">
        <v>975</v>
      </c>
      <c r="F65" s="775" t="s">
        <v>178</v>
      </c>
      <c r="G65" s="89"/>
    </row>
    <row r="66" spans="1:7">
      <c r="A66" s="1168" t="s">
        <v>833</v>
      </c>
      <c r="B66" s="290" t="s">
        <v>243</v>
      </c>
      <c r="C66" s="290">
        <v>233</v>
      </c>
      <c r="D66" s="290">
        <v>210</v>
      </c>
      <c r="E66" s="290">
        <v>31</v>
      </c>
      <c r="F66" s="672">
        <v>474</v>
      </c>
      <c r="G66" s="89"/>
    </row>
    <row r="67" spans="1:7">
      <c r="A67" s="1168"/>
      <c r="B67" s="290" t="s">
        <v>257</v>
      </c>
      <c r="C67" s="290">
        <v>47</v>
      </c>
      <c r="D67" s="290">
        <v>94</v>
      </c>
      <c r="E67" s="290">
        <v>2</v>
      </c>
      <c r="F67" s="672">
        <v>143</v>
      </c>
      <c r="G67" s="89"/>
    </row>
    <row r="68" spans="1:7">
      <c r="A68" s="1168"/>
      <c r="B68" s="290" t="s">
        <v>910</v>
      </c>
      <c r="C68" s="290">
        <v>38</v>
      </c>
      <c r="D68" s="290">
        <v>17</v>
      </c>
      <c r="E68" s="290">
        <v>2</v>
      </c>
      <c r="F68" s="672">
        <v>57</v>
      </c>
      <c r="G68" s="89"/>
    </row>
    <row r="69" spans="1:7">
      <c r="A69" s="1168"/>
      <c r="B69" s="290" t="s">
        <v>909</v>
      </c>
      <c r="C69" s="290">
        <v>4</v>
      </c>
      <c r="D69" s="290">
        <v>2</v>
      </c>
      <c r="E69" s="290">
        <v>0</v>
      </c>
      <c r="F69" s="672">
        <v>6</v>
      </c>
      <c r="G69" s="89"/>
    </row>
    <row r="70" spans="1:7">
      <c r="A70" s="1168"/>
      <c r="B70" s="290" t="s">
        <v>529</v>
      </c>
      <c r="C70" s="290">
        <v>0</v>
      </c>
      <c r="D70" s="290">
        <v>3</v>
      </c>
      <c r="E70" s="290">
        <v>1</v>
      </c>
      <c r="F70" s="672">
        <v>4</v>
      </c>
      <c r="G70" s="89"/>
    </row>
    <row r="71" spans="1:7">
      <c r="A71" s="1168"/>
      <c r="B71" s="277" t="s">
        <v>907</v>
      </c>
      <c r="C71" s="290">
        <v>2</v>
      </c>
      <c r="D71" s="290">
        <v>1</v>
      </c>
      <c r="E71" s="298">
        <v>0</v>
      </c>
      <c r="F71" s="673">
        <v>3</v>
      </c>
      <c r="G71" s="89"/>
    </row>
    <row r="72" spans="1:7">
      <c r="A72" s="1163" t="s">
        <v>993</v>
      </c>
      <c r="B72" s="1163"/>
      <c r="C72" s="300">
        <v>324</v>
      </c>
      <c r="D72" s="300">
        <v>327</v>
      </c>
      <c r="E72" s="300">
        <v>36</v>
      </c>
      <c r="F72" s="674">
        <v>687</v>
      </c>
      <c r="G72" s="89"/>
    </row>
    <row r="73" spans="1:7">
      <c r="A73" s="1168" t="s">
        <v>834</v>
      </c>
      <c r="B73" s="290" t="s">
        <v>243</v>
      </c>
      <c r="C73" s="290">
        <v>481</v>
      </c>
      <c r="D73" s="290">
        <v>531</v>
      </c>
      <c r="E73" s="290">
        <v>110</v>
      </c>
      <c r="F73" s="675">
        <v>1122</v>
      </c>
      <c r="G73" s="89"/>
    </row>
    <row r="74" spans="1:7">
      <c r="A74" s="1168"/>
      <c r="B74" s="290" t="s">
        <v>257</v>
      </c>
      <c r="C74" s="290">
        <v>31</v>
      </c>
      <c r="D74" s="290">
        <v>215</v>
      </c>
      <c r="E74" s="290">
        <v>33</v>
      </c>
      <c r="F74" s="672">
        <v>279</v>
      </c>
      <c r="G74" s="89"/>
    </row>
    <row r="75" spans="1:7">
      <c r="A75" s="1168"/>
      <c r="B75" s="290" t="s">
        <v>910</v>
      </c>
      <c r="C75" s="290">
        <v>54</v>
      </c>
      <c r="D75" s="290">
        <v>98</v>
      </c>
      <c r="E75" s="290">
        <v>28</v>
      </c>
      <c r="F75" s="672">
        <v>180</v>
      </c>
      <c r="G75" s="89"/>
    </row>
    <row r="76" spans="1:7">
      <c r="A76" s="1168"/>
      <c r="B76" s="290" t="s">
        <v>909</v>
      </c>
      <c r="C76" s="290">
        <v>4</v>
      </c>
      <c r="D76" s="290">
        <v>14</v>
      </c>
      <c r="E76" s="290">
        <v>3</v>
      </c>
      <c r="F76" s="672">
        <v>21</v>
      </c>
      <c r="G76" s="89"/>
    </row>
    <row r="77" spans="1:7">
      <c r="A77" s="1168"/>
      <c r="B77" s="277" t="s">
        <v>907</v>
      </c>
      <c r="C77" s="290">
        <v>2</v>
      </c>
      <c r="D77" s="290">
        <v>2</v>
      </c>
      <c r="E77" s="290">
        <v>0</v>
      </c>
      <c r="F77" s="672">
        <v>4</v>
      </c>
      <c r="G77" s="89"/>
    </row>
    <row r="78" spans="1:7">
      <c r="A78" s="1168"/>
      <c r="B78" s="290" t="s">
        <v>529</v>
      </c>
      <c r="C78" s="290">
        <v>0</v>
      </c>
      <c r="D78" s="290">
        <v>2</v>
      </c>
      <c r="E78" s="290">
        <v>1</v>
      </c>
      <c r="F78" s="672">
        <v>3</v>
      </c>
      <c r="G78" s="89"/>
    </row>
    <row r="79" spans="1:7">
      <c r="A79" s="1168"/>
      <c r="B79" s="290" t="s">
        <v>911</v>
      </c>
      <c r="C79" s="290">
        <v>0</v>
      </c>
      <c r="D79" s="290">
        <v>3</v>
      </c>
      <c r="E79" s="290">
        <v>0</v>
      </c>
      <c r="F79" s="672">
        <v>3</v>
      </c>
      <c r="G79" s="89"/>
    </row>
    <row r="80" spans="1:7">
      <c r="A80" s="1168"/>
      <c r="B80" s="290" t="s">
        <v>908</v>
      </c>
      <c r="C80" s="290">
        <v>0</v>
      </c>
      <c r="D80" s="290">
        <v>2</v>
      </c>
      <c r="E80" s="290">
        <v>0</v>
      </c>
      <c r="F80" s="672">
        <v>2</v>
      </c>
      <c r="G80" s="89"/>
    </row>
    <row r="81" spans="1:7">
      <c r="A81" s="1165" t="s">
        <v>1012</v>
      </c>
      <c r="B81" s="1165"/>
      <c r="C81" s="300">
        <v>572</v>
      </c>
      <c r="D81" s="300">
        <v>867</v>
      </c>
      <c r="E81" s="300">
        <v>175</v>
      </c>
      <c r="F81" s="676">
        <v>1614</v>
      </c>
      <c r="G81" s="89"/>
    </row>
    <row r="82" spans="1:7" ht="15" thickBot="1">
      <c r="A82" s="1166" t="s">
        <v>1017</v>
      </c>
      <c r="B82" s="1166"/>
      <c r="C82" s="678">
        <v>896</v>
      </c>
      <c r="D82" s="679">
        <v>1194</v>
      </c>
      <c r="E82" s="678">
        <v>211</v>
      </c>
      <c r="F82" s="680">
        <v>2301</v>
      </c>
      <c r="G82" s="89"/>
    </row>
    <row r="83" spans="1:7" ht="6.6" customHeight="1" thickBot="1">
      <c r="A83" s="690"/>
      <c r="B83" s="691"/>
      <c r="C83" s="692"/>
      <c r="D83" s="692"/>
      <c r="E83" s="694"/>
      <c r="F83" s="693"/>
      <c r="G83" s="89"/>
    </row>
    <row r="84" spans="1:7">
      <c r="A84" s="1167">
        <v>2020</v>
      </c>
      <c r="B84" s="1167"/>
      <c r="C84" s="1167"/>
      <c r="D84" s="1167"/>
      <c r="E84" s="1167"/>
      <c r="F84" s="1167"/>
      <c r="G84" s="89"/>
    </row>
    <row r="85" spans="1:7">
      <c r="A85" s="667"/>
      <c r="B85" s="269" t="s">
        <v>901</v>
      </c>
      <c r="C85" s="143" t="s">
        <v>973</v>
      </c>
      <c r="D85" s="143" t="s">
        <v>974</v>
      </c>
      <c r="E85" s="143" t="s">
        <v>975</v>
      </c>
      <c r="F85" s="666" t="s">
        <v>178</v>
      </c>
      <c r="G85" s="89"/>
    </row>
    <row r="86" spans="1:7">
      <c r="A86" s="1162" t="s">
        <v>833</v>
      </c>
      <c r="B86" s="194" t="s">
        <v>243</v>
      </c>
      <c r="C86" s="195">
        <v>138</v>
      </c>
      <c r="D86" s="195">
        <v>121</v>
      </c>
      <c r="E86" s="195">
        <v>19</v>
      </c>
      <c r="F86" s="668">
        <v>278</v>
      </c>
      <c r="G86" s="89"/>
    </row>
    <row r="87" spans="1:7">
      <c r="A87" s="1162"/>
      <c r="B87" s="194" t="s">
        <v>910</v>
      </c>
      <c r="C87" s="195">
        <v>17</v>
      </c>
      <c r="D87" s="195">
        <v>19</v>
      </c>
      <c r="E87" s="195">
        <v>2</v>
      </c>
      <c r="F87" s="668">
        <v>38</v>
      </c>
      <c r="G87" s="89"/>
    </row>
    <row r="88" spans="1:7">
      <c r="A88" s="1162"/>
      <c r="B88" s="194" t="s">
        <v>257</v>
      </c>
      <c r="C88" s="195">
        <v>3</v>
      </c>
      <c r="D88" s="195">
        <v>27</v>
      </c>
      <c r="E88" s="195">
        <v>1</v>
      </c>
      <c r="F88" s="668">
        <v>31</v>
      </c>
      <c r="G88" s="89"/>
    </row>
    <row r="89" spans="1:7">
      <c r="A89" s="1162"/>
      <c r="B89" s="277" t="s">
        <v>907</v>
      </c>
      <c r="C89" s="195">
        <v>2</v>
      </c>
      <c r="D89" s="195">
        <v>0</v>
      </c>
      <c r="E89" s="195">
        <v>0</v>
      </c>
      <c r="F89" s="668">
        <v>2</v>
      </c>
      <c r="G89" s="89"/>
    </row>
    <row r="90" spans="1:7">
      <c r="A90" s="1163" t="s">
        <v>993</v>
      </c>
      <c r="B90" s="1163"/>
      <c r="C90" s="161">
        <f>SUM(C86:C89)</f>
        <v>160</v>
      </c>
      <c r="D90" s="161">
        <f t="shared" ref="D90:F90" si="0">SUM(D86:D89)</f>
        <v>167</v>
      </c>
      <c r="E90" s="161">
        <f t="shared" si="0"/>
        <v>22</v>
      </c>
      <c r="F90" s="669">
        <f t="shared" si="0"/>
        <v>349</v>
      </c>
      <c r="G90" s="89"/>
    </row>
    <row r="91" spans="1:7">
      <c r="A91" s="1162" t="s">
        <v>834</v>
      </c>
      <c r="B91" s="194" t="s">
        <v>243</v>
      </c>
      <c r="C91" s="195">
        <v>273</v>
      </c>
      <c r="D91" s="195">
        <v>277</v>
      </c>
      <c r="E91" s="195">
        <v>47</v>
      </c>
      <c r="F91" s="668">
        <v>597</v>
      </c>
      <c r="G91" s="89"/>
    </row>
    <row r="92" spans="1:7">
      <c r="A92" s="1162"/>
      <c r="B92" s="194" t="s">
        <v>910</v>
      </c>
      <c r="C92" s="195">
        <v>43</v>
      </c>
      <c r="D92" s="195">
        <v>49</v>
      </c>
      <c r="E92" s="195">
        <v>13</v>
      </c>
      <c r="F92" s="668">
        <v>105</v>
      </c>
      <c r="G92" s="89"/>
    </row>
    <row r="93" spans="1:7">
      <c r="A93" s="1162"/>
      <c r="B93" s="194" t="s">
        <v>257</v>
      </c>
      <c r="C93" s="195">
        <v>8</v>
      </c>
      <c r="D93" s="195">
        <v>106</v>
      </c>
      <c r="E93" s="195">
        <v>18</v>
      </c>
      <c r="F93" s="668">
        <v>132</v>
      </c>
      <c r="G93" s="89"/>
    </row>
    <row r="94" spans="1:7">
      <c r="A94" s="1162"/>
      <c r="B94" s="194" t="s">
        <v>529</v>
      </c>
      <c r="C94" s="195">
        <v>0</v>
      </c>
      <c r="D94" s="195">
        <v>2</v>
      </c>
      <c r="E94" s="195">
        <v>0</v>
      </c>
      <c r="F94" s="668">
        <v>2</v>
      </c>
      <c r="G94" s="89"/>
    </row>
    <row r="95" spans="1:7">
      <c r="A95" s="1162"/>
      <c r="B95" s="277" t="s">
        <v>907</v>
      </c>
      <c r="C95" s="195">
        <v>0</v>
      </c>
      <c r="D95" s="195">
        <v>0</v>
      </c>
      <c r="E95" s="195">
        <v>1</v>
      </c>
      <c r="F95" s="668">
        <v>1</v>
      </c>
      <c r="G95" s="89"/>
    </row>
    <row r="96" spans="1:7">
      <c r="A96" s="1163" t="s">
        <v>1012</v>
      </c>
      <c r="B96" s="1163"/>
      <c r="C96" s="161">
        <f>SUM(C91:C95)</f>
        <v>324</v>
      </c>
      <c r="D96" s="161">
        <f t="shared" ref="D96:F96" si="1">SUM(D91:D95)</f>
        <v>434</v>
      </c>
      <c r="E96" s="161">
        <f t="shared" si="1"/>
        <v>79</v>
      </c>
      <c r="F96" s="669">
        <f t="shared" si="1"/>
        <v>837</v>
      </c>
      <c r="G96" s="89"/>
    </row>
    <row r="97" spans="1:8" ht="15" thickBot="1">
      <c r="A97" s="1164" t="s">
        <v>1017</v>
      </c>
      <c r="B97" s="1164"/>
      <c r="C97" s="670">
        <v>484</v>
      </c>
      <c r="D97" s="670">
        <v>601</v>
      </c>
      <c r="E97" s="670">
        <v>101</v>
      </c>
      <c r="F97" s="671">
        <v>1186</v>
      </c>
      <c r="G97" s="89"/>
    </row>
    <row r="98" spans="1:8">
      <c r="A98" s="1156" t="s">
        <v>1022</v>
      </c>
      <c r="B98" s="1156"/>
      <c r="C98" s="1156"/>
      <c r="D98" s="1156"/>
      <c r="E98" s="1156"/>
      <c r="F98" s="1156"/>
      <c r="G98" s="89"/>
    </row>
    <row r="99" spans="1:8">
      <c r="A99" s="1156" t="s">
        <v>1023</v>
      </c>
      <c r="B99" s="1156"/>
      <c r="C99" s="1156"/>
      <c r="D99" s="1156"/>
      <c r="E99" s="1156"/>
      <c r="F99" s="1156"/>
      <c r="G99" s="89"/>
    </row>
    <row r="100" spans="1:8">
      <c r="A100" s="457"/>
      <c r="B100" s="457"/>
      <c r="C100" s="457"/>
      <c r="D100" s="457"/>
      <c r="E100" s="457"/>
      <c r="F100" s="457"/>
      <c r="G100" s="464"/>
      <c r="H100" s="464"/>
    </row>
    <row r="101" spans="1:8" ht="17.399999999999999" thickBot="1">
      <c r="A101" s="1089" t="s">
        <v>1024</v>
      </c>
      <c r="B101" s="1089"/>
      <c r="C101" s="1089"/>
      <c r="D101" s="1089"/>
      <c r="E101" s="1089"/>
      <c r="F101" s="464"/>
    </row>
    <row r="102" spans="1:8">
      <c r="A102" s="779"/>
      <c r="B102" s="780">
        <v>2023</v>
      </c>
      <c r="C102" s="780">
        <v>2022</v>
      </c>
      <c r="D102" s="780">
        <v>2021</v>
      </c>
      <c r="E102" s="780">
        <v>2020</v>
      </c>
      <c r="F102" s="781">
        <v>2019</v>
      </c>
    </row>
    <row r="103" spans="1:8" ht="30" customHeight="1" thickBot="1">
      <c r="A103" s="782" t="s">
        <v>1025</v>
      </c>
      <c r="B103" s="783">
        <v>0.16</v>
      </c>
      <c r="C103" s="783">
        <v>0.1</v>
      </c>
      <c r="D103" s="783">
        <v>0.22</v>
      </c>
      <c r="E103" s="783">
        <v>0.25</v>
      </c>
      <c r="F103" s="784">
        <v>0.2</v>
      </c>
      <c r="G103" s="90"/>
      <c r="H103" s="90"/>
    </row>
    <row r="104" spans="1:8" ht="31.95" customHeight="1">
      <c r="A104" s="929" t="s">
        <v>1026</v>
      </c>
      <c r="B104" s="929"/>
      <c r="C104" s="929"/>
      <c r="D104" s="929"/>
      <c r="E104" s="929"/>
      <c r="F104" s="929"/>
    </row>
    <row r="105" spans="1:8">
      <c r="A105" s="457"/>
      <c r="B105" s="457"/>
      <c r="C105" s="457"/>
      <c r="D105" s="457"/>
      <c r="E105" s="457"/>
      <c r="F105" s="457"/>
    </row>
    <row r="106" spans="1:8" ht="17.399999999999999" thickBot="1">
      <c r="A106" s="607" t="s">
        <v>1027</v>
      </c>
      <c r="B106" s="607"/>
      <c r="C106" s="607"/>
      <c r="D106" s="607"/>
      <c r="E106" s="607"/>
      <c r="F106" s="607"/>
      <c r="G106" s="607"/>
      <c r="H106" s="607"/>
    </row>
    <row r="107" spans="1:8">
      <c r="A107" s="785"/>
      <c r="B107" s="831">
        <v>2023</v>
      </c>
      <c r="C107" s="831">
        <v>2022</v>
      </c>
      <c r="D107" s="747">
        <v>2021</v>
      </c>
      <c r="E107" s="747">
        <v>2020</v>
      </c>
      <c r="F107" s="747">
        <v>2019</v>
      </c>
      <c r="G107" s="747">
        <v>2018</v>
      </c>
      <c r="H107" s="832">
        <v>2017</v>
      </c>
    </row>
    <row r="108" spans="1:8">
      <c r="A108" s="786" t="s">
        <v>1028</v>
      </c>
      <c r="B108" s="307">
        <v>7.2999999999999995E-2</v>
      </c>
      <c r="C108" s="306">
        <v>7.3999999999999996E-2</v>
      </c>
      <c r="D108" s="307">
        <v>0.06</v>
      </c>
      <c r="E108" s="308">
        <v>5.0999999999999997E-2</v>
      </c>
      <c r="F108" s="308">
        <v>6.5000000000000002E-2</v>
      </c>
      <c r="G108" s="309">
        <v>0.06</v>
      </c>
      <c r="H108" s="787">
        <v>0.06</v>
      </c>
    </row>
    <row r="109" spans="1:8" ht="22.2" customHeight="1" thickBot="1">
      <c r="A109" s="788" t="s">
        <v>1029</v>
      </c>
      <c r="B109" s="789">
        <v>0.10100000000000001</v>
      </c>
      <c r="C109" s="790">
        <v>9.5000000000000001E-2</v>
      </c>
      <c r="D109" s="789">
        <v>0.08</v>
      </c>
      <c r="E109" s="791">
        <v>0.1</v>
      </c>
      <c r="F109" s="791">
        <v>0.1</v>
      </c>
      <c r="G109" s="791">
        <v>0.08</v>
      </c>
      <c r="H109" s="792">
        <v>0.09</v>
      </c>
    </row>
    <row r="110" spans="1:8" ht="26.7" customHeight="1">
      <c r="A110" s="929" t="s">
        <v>1030</v>
      </c>
      <c r="B110" s="929"/>
      <c r="C110" s="929"/>
      <c r="D110" s="929"/>
      <c r="E110" s="929"/>
      <c r="F110" s="929"/>
      <c r="G110" s="929"/>
      <c r="H110" s="929"/>
    </row>
    <row r="111" spans="1:8">
      <c r="A111" s="929" t="s">
        <v>1031</v>
      </c>
      <c r="B111" s="929"/>
      <c r="C111" s="929"/>
      <c r="D111" s="929"/>
      <c r="E111" s="929"/>
      <c r="F111" s="929"/>
      <c r="G111" s="929"/>
      <c r="H111" s="929"/>
    </row>
    <row r="112" spans="1:8">
      <c r="A112" s="1156" t="s">
        <v>1032</v>
      </c>
      <c r="B112" s="1156"/>
      <c r="C112" s="1156"/>
      <c r="D112" s="1156"/>
      <c r="E112" s="1156"/>
      <c r="F112" s="1156"/>
      <c r="G112" s="1156"/>
      <c r="H112" s="1156"/>
    </row>
    <row r="114" spans="1:13" ht="15.6" customHeight="1" thickBot="1">
      <c r="A114" s="1171" t="s">
        <v>1033</v>
      </c>
      <c r="B114" s="1171"/>
      <c r="C114" s="1171"/>
      <c r="D114" s="1171"/>
      <c r="E114" s="1171"/>
      <c r="F114" s="1171"/>
      <c r="G114" s="1171"/>
      <c r="H114" s="1171"/>
      <c r="I114" s="1171"/>
      <c r="J114" s="1171"/>
      <c r="K114" s="1171"/>
      <c r="L114" s="1171"/>
      <c r="M114" s="1171"/>
    </row>
    <row r="115" spans="1:13">
      <c r="A115" s="1159"/>
      <c r="B115" s="1157">
        <v>2023</v>
      </c>
      <c r="C115" s="1157"/>
      <c r="D115" s="1157"/>
      <c r="E115" s="1157">
        <v>2022</v>
      </c>
      <c r="F115" s="1157"/>
      <c r="G115" s="1157"/>
      <c r="H115" s="1157">
        <v>2021</v>
      </c>
      <c r="I115" s="1157"/>
      <c r="J115" s="1157">
        <v>2020</v>
      </c>
      <c r="K115" s="1157"/>
      <c r="L115" s="1157">
        <v>2019</v>
      </c>
      <c r="M115" s="1157"/>
    </row>
    <row r="116" spans="1:13" ht="25.2" customHeight="1">
      <c r="A116" s="1159"/>
      <c r="B116" s="568" t="s">
        <v>833</v>
      </c>
      <c r="C116" s="568" t="s">
        <v>834</v>
      </c>
      <c r="D116" s="568" t="s">
        <v>892</v>
      </c>
      <c r="E116" s="568" t="s">
        <v>833</v>
      </c>
      <c r="F116" s="568" t="s">
        <v>834</v>
      </c>
      <c r="G116" s="568" t="s">
        <v>892</v>
      </c>
      <c r="H116" s="568" t="s">
        <v>833</v>
      </c>
      <c r="I116" s="568" t="s">
        <v>834</v>
      </c>
      <c r="J116" s="568" t="s">
        <v>833</v>
      </c>
      <c r="K116" s="568" t="s">
        <v>834</v>
      </c>
      <c r="L116" s="568" t="s">
        <v>833</v>
      </c>
      <c r="M116" s="830" t="s">
        <v>834</v>
      </c>
    </row>
    <row r="117" spans="1:13" ht="39.450000000000003" customHeight="1">
      <c r="A117" s="793" t="s">
        <v>1034</v>
      </c>
      <c r="B117" s="514" t="s">
        <v>1035</v>
      </c>
      <c r="C117" s="514" t="s">
        <v>1036</v>
      </c>
      <c r="D117" s="514" t="s">
        <v>288</v>
      </c>
      <c r="E117" s="567">
        <v>113</v>
      </c>
      <c r="F117" s="567">
        <v>172</v>
      </c>
      <c r="G117" s="567">
        <v>2</v>
      </c>
      <c r="H117" s="566">
        <v>66</v>
      </c>
      <c r="I117" s="566">
        <v>141</v>
      </c>
      <c r="J117" s="566">
        <v>80</v>
      </c>
      <c r="K117" s="565">
        <v>177</v>
      </c>
      <c r="L117" s="565">
        <v>69</v>
      </c>
      <c r="M117" s="794">
        <v>86</v>
      </c>
    </row>
    <row r="118" spans="1:13" ht="42">
      <c r="A118" s="793" t="s">
        <v>1037</v>
      </c>
      <c r="B118" s="514" t="s">
        <v>1038</v>
      </c>
      <c r="C118" s="514" t="s">
        <v>1039</v>
      </c>
      <c r="D118" s="514" t="s">
        <v>288</v>
      </c>
      <c r="E118" s="567">
        <v>51</v>
      </c>
      <c r="F118" s="567">
        <v>143</v>
      </c>
      <c r="G118" s="567">
        <v>1</v>
      </c>
      <c r="H118" s="566">
        <v>42</v>
      </c>
      <c r="I118" s="566">
        <v>116</v>
      </c>
      <c r="J118" s="566">
        <v>65</v>
      </c>
      <c r="K118" s="565">
        <v>162</v>
      </c>
      <c r="L118" s="565">
        <v>46</v>
      </c>
      <c r="M118" s="794">
        <v>92</v>
      </c>
    </row>
    <row r="119" spans="1:13" ht="66">
      <c r="A119" s="795" t="s">
        <v>1040</v>
      </c>
      <c r="B119" s="155" t="s">
        <v>1003</v>
      </c>
      <c r="C119" s="155" t="s">
        <v>1041</v>
      </c>
      <c r="D119" s="155">
        <v>1</v>
      </c>
      <c r="E119" s="206">
        <v>52</v>
      </c>
      <c r="F119" s="206">
        <v>122</v>
      </c>
      <c r="G119" s="514" t="s">
        <v>288</v>
      </c>
      <c r="H119" s="156">
        <v>80</v>
      </c>
      <c r="I119" s="156">
        <v>156</v>
      </c>
      <c r="J119" s="156">
        <v>37</v>
      </c>
      <c r="K119" s="186">
        <v>81</v>
      </c>
      <c r="L119" s="186">
        <v>49</v>
      </c>
      <c r="M119" s="796">
        <v>61</v>
      </c>
    </row>
    <row r="120" spans="1:13" ht="42">
      <c r="A120" s="795" t="s">
        <v>1042</v>
      </c>
      <c r="B120" s="155" t="s">
        <v>1043</v>
      </c>
      <c r="C120" s="155" t="s">
        <v>1044</v>
      </c>
      <c r="D120" s="514" t="s">
        <v>288</v>
      </c>
      <c r="E120" s="310">
        <v>0.45100000000000001</v>
      </c>
      <c r="F120" s="310">
        <v>0.83099999999999996</v>
      </c>
      <c r="G120" s="310">
        <v>0.5</v>
      </c>
      <c r="H120" s="311">
        <v>0.63600000000000001</v>
      </c>
      <c r="I120" s="311">
        <v>0.82299999999999995</v>
      </c>
      <c r="J120" s="312">
        <v>0.81</v>
      </c>
      <c r="K120" s="313">
        <v>0.92</v>
      </c>
      <c r="L120" s="313">
        <v>0.67</v>
      </c>
      <c r="M120" s="714">
        <v>1.07</v>
      </c>
    </row>
    <row r="121" spans="1:13" ht="29.4" thickBot="1">
      <c r="A121" s="797" t="s">
        <v>1045</v>
      </c>
      <c r="B121" s="861" t="s">
        <v>1046</v>
      </c>
      <c r="C121" s="861" t="s">
        <v>1047</v>
      </c>
      <c r="D121" s="862">
        <v>1</v>
      </c>
      <c r="E121" s="883">
        <v>0.88100000000000001</v>
      </c>
      <c r="F121" s="798">
        <v>0.89700000000000002</v>
      </c>
      <c r="G121" s="514" t="s">
        <v>288</v>
      </c>
      <c r="H121" s="717">
        <v>0.93</v>
      </c>
      <c r="I121" s="717">
        <v>0.91</v>
      </c>
      <c r="J121" s="717">
        <v>0.84</v>
      </c>
      <c r="K121" s="799">
        <v>0.89</v>
      </c>
      <c r="L121" s="799">
        <v>0.94</v>
      </c>
      <c r="M121" s="800">
        <v>0.87</v>
      </c>
    </row>
    <row r="122" spans="1:13" ht="13.2" customHeight="1">
      <c r="A122" s="608" t="s">
        <v>1048</v>
      </c>
      <c r="B122" s="608"/>
      <c r="C122" s="608"/>
      <c r="D122" s="608"/>
      <c r="E122" s="608"/>
      <c r="F122" s="608"/>
      <c r="G122" s="608"/>
      <c r="H122" s="608"/>
      <c r="I122" s="608"/>
      <c r="J122" s="608"/>
      <c r="K122" s="608"/>
      <c r="L122" s="608"/>
    </row>
    <row r="123" spans="1:13" ht="25.2" customHeight="1">
      <c r="A123" s="942" t="s">
        <v>1049</v>
      </c>
      <c r="B123" s="942"/>
      <c r="C123" s="942"/>
      <c r="D123" s="942"/>
      <c r="E123" s="942"/>
      <c r="F123" s="942"/>
      <c r="G123" s="942"/>
      <c r="H123" s="942"/>
      <c r="I123" s="942"/>
      <c r="J123" s="942"/>
      <c r="K123" s="942"/>
      <c r="L123" s="14"/>
    </row>
    <row r="124" spans="1:13">
      <c r="A124" s="12" t="s">
        <v>1050</v>
      </c>
      <c r="B124" s="12"/>
      <c r="C124" s="12"/>
      <c r="D124" s="12"/>
      <c r="E124" s="12"/>
      <c r="F124" s="12"/>
      <c r="G124" s="12"/>
      <c r="H124" s="12"/>
      <c r="I124" s="12"/>
      <c r="J124" s="12"/>
      <c r="K124" s="12"/>
      <c r="L124" s="12"/>
    </row>
    <row r="125" spans="1:13">
      <c r="A125" s="1170" t="s">
        <v>1051</v>
      </c>
      <c r="B125" s="1170"/>
      <c r="C125" s="1170"/>
      <c r="D125" s="1170"/>
      <c r="E125" s="1170"/>
      <c r="F125" s="1170"/>
      <c r="G125" s="1170"/>
      <c r="H125" s="1170"/>
      <c r="I125" s="1170"/>
      <c r="J125" s="1170"/>
      <c r="K125" s="1170"/>
      <c r="L125" s="1170"/>
      <c r="M125" s="1170"/>
    </row>
    <row r="126" spans="1:13" ht="16.2" customHeight="1"/>
    <row r="127" spans="1:13" ht="16.2" customHeight="1" thickBot="1">
      <c r="A127" s="1148" t="s">
        <v>1052</v>
      </c>
      <c r="B127" s="1148"/>
      <c r="C127" s="1148"/>
      <c r="D127" s="1148"/>
      <c r="E127" s="1148"/>
      <c r="F127" s="1148"/>
      <c r="G127" s="1148"/>
      <c r="H127" s="1148"/>
    </row>
    <row r="128" spans="1:13">
      <c r="A128" s="801"/>
      <c r="B128" s="740">
        <v>2023</v>
      </c>
      <c r="C128" s="740">
        <v>2022</v>
      </c>
      <c r="D128" s="740">
        <v>2021</v>
      </c>
      <c r="E128" s="740">
        <v>2020</v>
      </c>
      <c r="F128" s="740">
        <v>2019</v>
      </c>
      <c r="G128" s="740">
        <v>2018</v>
      </c>
      <c r="H128" s="741">
        <v>2017</v>
      </c>
    </row>
    <row r="129" spans="1:20" ht="26.4">
      <c r="A129" s="802" t="s">
        <v>1053</v>
      </c>
      <c r="B129" s="591">
        <v>67</v>
      </c>
      <c r="C129" s="314">
        <v>46</v>
      </c>
      <c r="D129" s="314">
        <v>36</v>
      </c>
      <c r="E129" s="315">
        <v>34</v>
      </c>
      <c r="F129" s="315">
        <v>48</v>
      </c>
      <c r="G129" s="315">
        <v>43</v>
      </c>
      <c r="H129" s="803">
        <v>38</v>
      </c>
    </row>
    <row r="130" spans="1:20" ht="31.2" customHeight="1" thickBot="1">
      <c r="A130" s="804" t="s">
        <v>1054</v>
      </c>
      <c r="B130" s="805">
        <v>5100</v>
      </c>
      <c r="C130" s="805">
        <v>3600</v>
      </c>
      <c r="D130" s="805">
        <v>3200</v>
      </c>
      <c r="E130" s="805">
        <v>3300</v>
      </c>
      <c r="F130" s="805">
        <v>4500</v>
      </c>
      <c r="G130" s="805">
        <v>4000</v>
      </c>
      <c r="H130" s="806">
        <v>3800</v>
      </c>
    </row>
    <row r="131" spans="1:20" ht="15.6" customHeight="1">
      <c r="A131" s="1158" t="s">
        <v>1055</v>
      </c>
      <c r="B131" s="1158"/>
      <c r="C131" s="1158"/>
      <c r="D131" s="1158"/>
      <c r="E131" s="1158"/>
      <c r="F131" s="1158"/>
      <c r="G131" s="1158"/>
      <c r="H131" s="1158"/>
      <c r="I131" s="456"/>
      <c r="J131" s="456"/>
      <c r="K131" s="456"/>
      <c r="L131" s="456"/>
    </row>
    <row r="132" spans="1:20" ht="13.95" customHeight="1">
      <c r="A132" s="1158" t="s">
        <v>1056</v>
      </c>
      <c r="B132" s="1158"/>
      <c r="C132" s="1158"/>
      <c r="D132" s="1158"/>
      <c r="E132" s="1158"/>
      <c r="F132" s="1158"/>
      <c r="G132" s="1158"/>
      <c r="H132" s="1158"/>
    </row>
    <row r="133" spans="1:20" s="58" customFormat="1">
      <c r="A133" s="90"/>
      <c r="B133" s="91"/>
      <c r="C133" s="91"/>
      <c r="D133" s="91"/>
      <c r="E133" s="55"/>
      <c r="F133" s="55"/>
      <c r="G133" s="25"/>
      <c r="H133"/>
      <c r="I133"/>
      <c r="J133"/>
      <c r="K133"/>
      <c r="L133"/>
      <c r="M133"/>
      <c r="N133"/>
      <c r="O133"/>
      <c r="P133"/>
      <c r="Q133"/>
      <c r="R133"/>
      <c r="S133"/>
      <c r="T133"/>
    </row>
    <row r="134" spans="1:20" ht="16.8" thickBot="1">
      <c r="A134" s="856" t="s">
        <v>1057</v>
      </c>
      <c r="B134" s="605"/>
      <c r="C134" s="605"/>
      <c r="D134" s="605"/>
      <c r="E134" s="605"/>
      <c r="F134" s="605"/>
      <c r="G134" s="605"/>
      <c r="H134" s="605"/>
      <c r="I134" s="605"/>
      <c r="J134" s="605"/>
      <c r="K134" s="605"/>
      <c r="L134" s="605"/>
      <c r="M134" s="605"/>
    </row>
    <row r="135" spans="1:20" ht="15" thickBot="1">
      <c r="A135" s="1141" t="s">
        <v>429</v>
      </c>
      <c r="B135" s="1160">
        <v>2023</v>
      </c>
      <c r="C135" s="1160"/>
      <c r="D135" s="1160">
        <v>2022</v>
      </c>
      <c r="E135" s="1160"/>
      <c r="F135" s="1161">
        <v>2021</v>
      </c>
      <c r="G135" s="1161"/>
      <c r="H135" s="1161">
        <v>2020</v>
      </c>
      <c r="I135" s="1161"/>
      <c r="J135" s="1161">
        <v>2019</v>
      </c>
      <c r="K135" s="1161"/>
      <c r="L135" s="1161">
        <v>2018</v>
      </c>
      <c r="M135" s="1161"/>
      <c r="N135" s="1161">
        <v>2017</v>
      </c>
      <c r="O135" s="1161"/>
    </row>
    <row r="136" spans="1:20">
      <c r="A136" s="1141"/>
      <c r="B136" s="143" t="s">
        <v>834</v>
      </c>
      <c r="C136" s="143" t="s">
        <v>833</v>
      </c>
      <c r="D136" s="143" t="s">
        <v>834</v>
      </c>
      <c r="E136" s="143" t="s">
        <v>833</v>
      </c>
      <c r="F136" s="143" t="s">
        <v>834</v>
      </c>
      <c r="G136" s="143" t="s">
        <v>833</v>
      </c>
      <c r="H136" s="143" t="s">
        <v>834</v>
      </c>
      <c r="I136" s="143" t="s">
        <v>833</v>
      </c>
      <c r="J136" s="143" t="s">
        <v>834</v>
      </c>
      <c r="K136" s="143" t="s">
        <v>833</v>
      </c>
      <c r="L136" s="143" t="s">
        <v>834</v>
      </c>
      <c r="M136" s="143" t="s">
        <v>833</v>
      </c>
      <c r="N136" s="143" t="s">
        <v>834</v>
      </c>
      <c r="O136" s="666" t="s">
        <v>833</v>
      </c>
    </row>
    <row r="137" spans="1:20">
      <c r="A137" s="802" t="s">
        <v>1058</v>
      </c>
      <c r="B137" s="156" t="s">
        <v>1059</v>
      </c>
      <c r="C137" s="156" t="s">
        <v>1060</v>
      </c>
      <c r="D137" s="154">
        <v>53</v>
      </c>
      <c r="E137" s="154">
        <v>68</v>
      </c>
      <c r="F137" s="156">
        <v>52</v>
      </c>
      <c r="G137" s="156">
        <v>56</v>
      </c>
      <c r="H137" s="154">
        <v>68</v>
      </c>
      <c r="I137" s="154">
        <v>58</v>
      </c>
      <c r="J137" s="154">
        <v>128</v>
      </c>
      <c r="K137" s="154">
        <v>115</v>
      </c>
      <c r="L137" s="190">
        <v>56</v>
      </c>
      <c r="M137" s="190">
        <v>77</v>
      </c>
      <c r="N137" s="190">
        <v>98</v>
      </c>
      <c r="O137" s="807">
        <v>104</v>
      </c>
    </row>
    <row r="138" spans="1:20">
      <c r="A138" s="802" t="s">
        <v>1061</v>
      </c>
      <c r="B138" s="156" t="s">
        <v>1062</v>
      </c>
      <c r="C138" s="156" t="s">
        <v>1063</v>
      </c>
      <c r="D138" s="154">
        <v>21</v>
      </c>
      <c r="E138" s="154">
        <v>30</v>
      </c>
      <c r="F138" s="156">
        <v>18</v>
      </c>
      <c r="G138" s="156">
        <v>19</v>
      </c>
      <c r="H138" s="154">
        <v>24</v>
      </c>
      <c r="I138" s="154">
        <v>17</v>
      </c>
      <c r="J138" s="154">
        <v>32</v>
      </c>
      <c r="K138" s="154">
        <v>51</v>
      </c>
      <c r="L138" s="190">
        <v>30</v>
      </c>
      <c r="M138" s="190">
        <v>32</v>
      </c>
      <c r="N138" s="190">
        <v>16</v>
      </c>
      <c r="O138" s="807">
        <v>19</v>
      </c>
    </row>
    <row r="139" spans="1:20" ht="16.2" thickBot="1">
      <c r="A139" s="808" t="s">
        <v>178</v>
      </c>
      <c r="B139" s="809" t="s">
        <v>1064</v>
      </c>
      <c r="C139" s="809" t="s">
        <v>1065</v>
      </c>
      <c r="D139" s="809">
        <v>37</v>
      </c>
      <c r="E139" s="809">
        <v>49</v>
      </c>
      <c r="F139" s="809" t="s">
        <v>1066</v>
      </c>
      <c r="G139" s="809" t="s">
        <v>1067</v>
      </c>
      <c r="H139" s="809" t="s">
        <v>1068</v>
      </c>
      <c r="I139" s="809" t="s">
        <v>1067</v>
      </c>
      <c r="J139" s="810">
        <f>SUM(J137:J138)</f>
        <v>160</v>
      </c>
      <c r="K139" s="810">
        <f>SUM(K137:K138)</f>
        <v>166</v>
      </c>
      <c r="L139" s="811">
        <v>51</v>
      </c>
      <c r="M139" s="811">
        <v>56</v>
      </c>
      <c r="N139" s="811">
        <v>67</v>
      </c>
      <c r="O139" s="812">
        <v>49</v>
      </c>
    </row>
    <row r="140" spans="1:20">
      <c r="A140" s="984" t="s">
        <v>1069</v>
      </c>
      <c r="B140" s="984"/>
      <c r="C140" s="984"/>
      <c r="D140" s="984"/>
      <c r="E140" s="984"/>
      <c r="F140" s="984"/>
      <c r="G140" s="984"/>
      <c r="H140" s="984"/>
      <c r="I140" s="984"/>
      <c r="J140" s="984"/>
      <c r="K140" s="984"/>
      <c r="L140" s="984"/>
      <c r="M140" s="984"/>
      <c r="N140" s="984"/>
      <c r="O140" s="984"/>
    </row>
    <row r="141" spans="1:20">
      <c r="A141" s="984" t="s">
        <v>1070</v>
      </c>
      <c r="B141" s="984"/>
      <c r="C141" s="984"/>
      <c r="D141" s="984"/>
      <c r="E141" s="984"/>
      <c r="F141" s="984"/>
      <c r="G141" s="984"/>
      <c r="H141" s="984"/>
      <c r="I141" s="984"/>
      <c r="J141" s="984"/>
      <c r="K141" s="984"/>
      <c r="L141" s="984"/>
      <c r="M141" s="984"/>
      <c r="N141" s="984"/>
      <c r="O141" s="984"/>
    </row>
    <row r="142" spans="1:20" ht="15.6" customHeight="1"/>
    <row r="143" spans="1:20" ht="17.399999999999999" thickBot="1">
      <c r="A143" s="999" t="s">
        <v>1071</v>
      </c>
      <c r="B143" s="999"/>
      <c r="C143" s="999"/>
      <c r="D143" s="459"/>
      <c r="E143" s="459"/>
      <c r="F143" s="459"/>
      <c r="G143" s="459"/>
      <c r="H143" s="459"/>
      <c r="I143" s="459"/>
      <c r="J143" s="12"/>
      <c r="K143" s="12"/>
      <c r="L143" s="12"/>
      <c r="M143" s="12"/>
    </row>
    <row r="144" spans="1:20" ht="15" customHeight="1">
      <c r="A144" s="813"/>
      <c r="B144" s="814">
        <v>2022</v>
      </c>
      <c r="C144" s="12"/>
      <c r="D144" s="12"/>
      <c r="E144" s="12"/>
      <c r="F144" s="12"/>
      <c r="G144" s="12"/>
      <c r="H144" s="12"/>
      <c r="I144" s="12"/>
      <c r="J144" s="12"/>
      <c r="K144" s="12"/>
      <c r="L144" s="12"/>
    </row>
    <row r="145" spans="1:22" s="458" customFormat="1" ht="42" customHeight="1" thickBot="1">
      <c r="A145" s="804" t="s">
        <v>1072</v>
      </c>
      <c r="B145" s="815">
        <v>0.78</v>
      </c>
      <c r="C145" s="12"/>
      <c r="D145" s="12"/>
      <c r="E145" s="12"/>
      <c r="F145" s="12"/>
      <c r="G145" s="12"/>
      <c r="H145" s="12"/>
      <c r="I145" s="12"/>
      <c r="J145" s="12"/>
      <c r="K145" s="12"/>
      <c r="L145" s="12"/>
      <c r="M145"/>
      <c r="N145"/>
      <c r="O145"/>
      <c r="P145"/>
      <c r="Q145"/>
    </row>
    <row r="146" spans="1:22" ht="61.2" customHeight="1">
      <c r="A146" s="968" t="s">
        <v>1073</v>
      </c>
      <c r="B146" s="968"/>
      <c r="C146" s="62"/>
      <c r="D146" s="62"/>
      <c r="E146" s="62"/>
      <c r="F146" s="62"/>
      <c r="G146" s="62"/>
      <c r="H146" s="62"/>
      <c r="I146" s="62"/>
      <c r="J146" s="62"/>
      <c r="K146" s="62"/>
      <c r="L146" s="62"/>
      <c r="M146" s="62"/>
      <c r="N146" s="458"/>
      <c r="O146" s="458"/>
      <c r="P146" s="458"/>
      <c r="Q146" s="458"/>
    </row>
    <row r="148" spans="1:22" ht="17.399999999999999" thickBot="1">
      <c r="A148" s="604" t="s">
        <v>1074</v>
      </c>
      <c r="B148" s="604"/>
      <c r="C148" s="604"/>
      <c r="D148" s="604"/>
      <c r="E148" s="604"/>
      <c r="F148" s="604"/>
      <c r="G148" s="604"/>
      <c r="H148" s="604"/>
      <c r="I148" s="604"/>
      <c r="J148" s="604"/>
      <c r="K148" s="604"/>
      <c r="L148" s="604"/>
      <c r="M148" s="604"/>
      <c r="N148" s="604"/>
      <c r="O148" s="604"/>
    </row>
    <row r="149" spans="1:22">
      <c r="A149" s="1149" t="s">
        <v>1075</v>
      </c>
      <c r="B149" s="1151">
        <v>2023</v>
      </c>
      <c r="C149" s="1151"/>
      <c r="D149" s="1151">
        <v>2022</v>
      </c>
      <c r="E149" s="1151"/>
      <c r="F149" s="1147">
        <v>2021</v>
      </c>
      <c r="G149" s="1147"/>
      <c r="H149" s="1147">
        <v>2020</v>
      </c>
      <c r="I149" s="1147"/>
      <c r="J149" s="1147">
        <v>2019</v>
      </c>
      <c r="K149" s="1147"/>
      <c r="L149" s="1147">
        <v>2018</v>
      </c>
      <c r="M149" s="1147"/>
      <c r="N149" s="1147">
        <v>2017</v>
      </c>
      <c r="O149" s="1147"/>
    </row>
    <row r="150" spans="1:22">
      <c r="A150" s="1150"/>
      <c r="B150" s="143" t="s">
        <v>833</v>
      </c>
      <c r="C150" s="143" t="s">
        <v>834</v>
      </c>
      <c r="D150" s="143" t="s">
        <v>833</v>
      </c>
      <c r="E150" s="143" t="s">
        <v>834</v>
      </c>
      <c r="F150" s="143" t="s">
        <v>833</v>
      </c>
      <c r="G150" s="143" t="s">
        <v>834</v>
      </c>
      <c r="H150" s="143" t="s">
        <v>833</v>
      </c>
      <c r="I150" s="143" t="s">
        <v>834</v>
      </c>
      <c r="J150" s="143" t="s">
        <v>833</v>
      </c>
      <c r="K150" s="143" t="s">
        <v>834</v>
      </c>
      <c r="L150" s="143" t="s">
        <v>833</v>
      </c>
      <c r="M150" s="143" t="s">
        <v>834</v>
      </c>
      <c r="N150" s="143" t="s">
        <v>833</v>
      </c>
      <c r="O150" s="666" t="s">
        <v>834</v>
      </c>
    </row>
    <row r="151" spans="1:22">
      <c r="A151" s="713" t="s">
        <v>243</v>
      </c>
      <c r="B151" s="156" t="s">
        <v>1076</v>
      </c>
      <c r="C151" s="156" t="s">
        <v>1076</v>
      </c>
      <c r="D151" s="156" t="s">
        <v>1076</v>
      </c>
      <c r="E151" s="156" t="s">
        <v>1076</v>
      </c>
      <c r="F151" s="156" t="s">
        <v>1077</v>
      </c>
      <c r="G151" s="156" t="s">
        <v>1077</v>
      </c>
      <c r="H151" s="210" t="s">
        <v>1077</v>
      </c>
      <c r="I151" s="210" t="s">
        <v>1077</v>
      </c>
      <c r="J151" s="210" t="s">
        <v>1078</v>
      </c>
      <c r="K151" s="210" t="s">
        <v>1078</v>
      </c>
      <c r="L151" s="210" t="s">
        <v>1079</v>
      </c>
      <c r="M151" s="210" t="s">
        <v>1079</v>
      </c>
      <c r="N151" s="186" t="s">
        <v>1080</v>
      </c>
      <c r="O151" s="796" t="s">
        <v>1080</v>
      </c>
    </row>
    <row r="152" spans="1:22">
      <c r="A152" s="713" t="s">
        <v>910</v>
      </c>
      <c r="B152" s="156" t="s">
        <v>1081</v>
      </c>
      <c r="C152" s="156" t="s">
        <v>1081</v>
      </c>
      <c r="D152" s="156" t="s">
        <v>1082</v>
      </c>
      <c r="E152" s="156" t="s">
        <v>1082</v>
      </c>
      <c r="F152" s="156" t="s">
        <v>1083</v>
      </c>
      <c r="G152" s="156" t="s">
        <v>1083</v>
      </c>
      <c r="H152" s="210" t="s">
        <v>1083</v>
      </c>
      <c r="I152" s="210" t="s">
        <v>1083</v>
      </c>
      <c r="J152" s="210" t="s">
        <v>1083</v>
      </c>
      <c r="K152" s="210" t="s">
        <v>1083</v>
      </c>
      <c r="L152" s="210" t="s">
        <v>1084</v>
      </c>
      <c r="M152" s="210" t="s">
        <v>1084</v>
      </c>
      <c r="N152" s="186" t="s">
        <v>1084</v>
      </c>
      <c r="O152" s="796" t="s">
        <v>1084</v>
      </c>
      <c r="V152" s="15"/>
    </row>
    <row r="153" spans="1:22" ht="15" thickBot="1">
      <c r="A153" s="716" t="s">
        <v>257</v>
      </c>
      <c r="B153" s="816" t="s">
        <v>1085</v>
      </c>
      <c r="C153" s="816" t="s">
        <v>1085</v>
      </c>
      <c r="D153" s="816" t="s">
        <v>1086</v>
      </c>
      <c r="E153" s="816" t="s">
        <v>1086</v>
      </c>
      <c r="F153" s="816" t="s">
        <v>1087</v>
      </c>
      <c r="G153" s="816" t="s">
        <v>1087</v>
      </c>
      <c r="H153" s="817" t="s">
        <v>1088</v>
      </c>
      <c r="I153" s="817" t="s">
        <v>1088</v>
      </c>
      <c r="J153" s="817" t="s">
        <v>1078</v>
      </c>
      <c r="K153" s="817" t="s">
        <v>1078</v>
      </c>
      <c r="L153" s="817" t="s">
        <v>1080</v>
      </c>
      <c r="M153" s="817" t="s">
        <v>1080</v>
      </c>
      <c r="N153" s="818" t="s">
        <v>1089</v>
      </c>
      <c r="O153" s="819" t="s">
        <v>1089</v>
      </c>
      <c r="R153" s="15"/>
      <c r="S153" s="15"/>
      <c r="T153" s="15"/>
    </row>
    <row r="154" spans="1:22">
      <c r="A154" s="1033" t="s">
        <v>1090</v>
      </c>
      <c r="B154" s="1033"/>
      <c r="C154" s="1033"/>
      <c r="D154" s="1033"/>
      <c r="E154" s="1033"/>
      <c r="F154" s="1033"/>
      <c r="G154" s="1033"/>
      <c r="H154" s="1033"/>
      <c r="I154" s="1033"/>
      <c r="J154" s="1033"/>
      <c r="K154" s="1033"/>
      <c r="L154" s="1033"/>
      <c r="M154" s="1033"/>
      <c r="N154" s="1033"/>
      <c r="O154" s="1033"/>
      <c r="P154" s="15"/>
      <c r="Q154" s="15"/>
      <c r="R154" s="15"/>
      <c r="S154" s="15"/>
    </row>
    <row r="155" spans="1:22">
      <c r="A155" s="984" t="s">
        <v>1091</v>
      </c>
      <c r="B155" s="984"/>
      <c r="C155" s="984"/>
      <c r="D155" s="984"/>
      <c r="E155" s="984"/>
      <c r="F155" s="984"/>
      <c r="G155" s="984"/>
      <c r="H155" s="984"/>
      <c r="I155" s="984"/>
      <c r="J155" s="984"/>
      <c r="K155" s="984"/>
      <c r="L155" s="984"/>
      <c r="M155" s="984"/>
      <c r="N155" s="984"/>
      <c r="O155" s="984"/>
      <c r="P155" s="15"/>
      <c r="Q155" s="15"/>
    </row>
    <row r="156" spans="1:22">
      <c r="A156" s="1033" t="s">
        <v>1092</v>
      </c>
      <c r="B156" s="1033"/>
      <c r="C156" s="1033"/>
      <c r="D156" s="1033"/>
      <c r="E156" s="1033"/>
      <c r="F156" s="1033"/>
      <c r="G156" s="1033"/>
      <c r="H156" s="1033"/>
      <c r="I156" s="1033"/>
      <c r="J156" s="1033"/>
      <c r="K156" s="1033"/>
      <c r="L156" s="1033"/>
      <c r="M156" s="1033"/>
      <c r="N156" s="1033"/>
      <c r="O156" s="1033"/>
    </row>
    <row r="157" spans="1:22">
      <c r="A157" s="1033" t="s">
        <v>1093</v>
      </c>
      <c r="B157" s="1033"/>
      <c r="C157" s="1033"/>
      <c r="D157" s="1033"/>
      <c r="E157" s="1033"/>
      <c r="F157" s="1033"/>
      <c r="G157" s="1033"/>
      <c r="H157" s="1033"/>
      <c r="I157" s="1033"/>
      <c r="J157" s="1033"/>
      <c r="K157" s="1033"/>
      <c r="L157" s="1033"/>
      <c r="M157" s="1033"/>
      <c r="N157" s="1033"/>
      <c r="O157" s="1033"/>
    </row>
    <row r="159" spans="1:22" ht="17.399999999999999" thickBot="1">
      <c r="A159" s="983" t="s">
        <v>1094</v>
      </c>
      <c r="B159" s="983"/>
      <c r="C159" s="983"/>
      <c r="D159" s="983"/>
      <c r="E159" s="983"/>
      <c r="F159" s="983"/>
      <c r="G159" s="983"/>
      <c r="H159" s="82"/>
    </row>
    <row r="160" spans="1:22">
      <c r="A160" s="1141" t="s">
        <v>1095</v>
      </c>
      <c r="B160" s="1153">
        <v>2023</v>
      </c>
      <c r="C160" s="1153"/>
      <c r="D160" s="1146">
        <v>2022</v>
      </c>
      <c r="E160" s="1146"/>
      <c r="F160" s="1146">
        <v>2021</v>
      </c>
      <c r="G160" s="1146"/>
      <c r="H160" s="82"/>
      <c r="I160" s="82"/>
      <c r="J160" s="82"/>
    </row>
    <row r="161" spans="1:8" ht="40.950000000000003" customHeight="1">
      <c r="A161" s="1142"/>
      <c r="B161" s="143" t="s">
        <v>1096</v>
      </c>
      <c r="C161" s="143" t="s">
        <v>1097</v>
      </c>
      <c r="D161" s="143" t="s">
        <v>1096</v>
      </c>
      <c r="E161" s="143" t="s">
        <v>1097</v>
      </c>
      <c r="F161" s="143" t="s">
        <v>1098</v>
      </c>
      <c r="G161" s="666" t="s">
        <v>1097</v>
      </c>
    </row>
    <row r="162" spans="1:8" ht="18.600000000000001" customHeight="1">
      <c r="A162" s="820" t="s">
        <v>1099</v>
      </c>
      <c r="B162" s="606"/>
      <c r="C162" s="606"/>
      <c r="D162" s="606"/>
      <c r="E162" s="606"/>
      <c r="F162" s="606"/>
      <c r="G162" s="821"/>
    </row>
    <row r="163" spans="1:8" ht="26.4">
      <c r="A163" s="713" t="s">
        <v>916</v>
      </c>
      <c r="B163" s="186" t="s">
        <v>1100</v>
      </c>
      <c r="C163" s="186" t="s">
        <v>1101</v>
      </c>
      <c r="D163" s="186" t="s">
        <v>1102</v>
      </c>
      <c r="E163" s="186" t="s">
        <v>1103</v>
      </c>
      <c r="F163" s="156" t="s">
        <v>1102</v>
      </c>
      <c r="G163" s="749" t="s">
        <v>1103</v>
      </c>
      <c r="H163" s="89"/>
    </row>
    <row r="164" spans="1:8">
      <c r="A164" s="713" t="s">
        <v>918</v>
      </c>
      <c r="B164" s="319" t="s">
        <v>1104</v>
      </c>
      <c r="C164" s="319" t="s">
        <v>1105</v>
      </c>
      <c r="D164" s="319" t="s">
        <v>1105</v>
      </c>
      <c r="E164" s="319" t="s">
        <v>1105</v>
      </c>
      <c r="F164" s="319" t="s">
        <v>1105</v>
      </c>
      <c r="G164" s="822" t="s">
        <v>1105</v>
      </c>
      <c r="H164" s="89"/>
    </row>
    <row r="165" spans="1:8">
      <c r="A165" s="713" t="s">
        <v>920</v>
      </c>
      <c r="B165" s="186" t="s">
        <v>1106</v>
      </c>
      <c r="C165" s="186" t="s">
        <v>1101</v>
      </c>
      <c r="D165" s="186" t="s">
        <v>1102</v>
      </c>
      <c r="E165" s="186" t="s">
        <v>1102</v>
      </c>
      <c r="F165" s="319" t="s">
        <v>1102</v>
      </c>
      <c r="G165" s="822" t="s">
        <v>1102</v>
      </c>
      <c r="H165" s="89"/>
    </row>
    <row r="166" spans="1:8">
      <c r="A166" s="713" t="s">
        <v>922</v>
      </c>
      <c r="B166" s="186" t="s">
        <v>1107</v>
      </c>
      <c r="C166" s="186" t="s">
        <v>1108</v>
      </c>
      <c r="D166" s="186" t="s">
        <v>1109</v>
      </c>
      <c r="E166" s="186" t="s">
        <v>1109</v>
      </c>
      <c r="F166" s="156" t="s">
        <v>1109</v>
      </c>
      <c r="G166" s="749" t="s">
        <v>1109</v>
      </c>
      <c r="H166" s="89"/>
    </row>
    <row r="167" spans="1:8">
      <c r="A167" s="713" t="s">
        <v>924</v>
      </c>
      <c r="B167" s="319" t="s">
        <v>1106</v>
      </c>
      <c r="C167" s="186" t="s">
        <v>1101</v>
      </c>
      <c r="D167" s="319" t="s">
        <v>1105</v>
      </c>
      <c r="E167" s="186" t="s">
        <v>1102</v>
      </c>
      <c r="F167" s="156" t="s">
        <v>1102</v>
      </c>
      <c r="G167" s="749" t="s">
        <v>1102</v>
      </c>
      <c r="H167" s="89"/>
    </row>
    <row r="168" spans="1:8">
      <c r="A168" s="713" t="s">
        <v>1110</v>
      </c>
      <c r="B168" s="186" t="s">
        <v>1106</v>
      </c>
      <c r="C168" s="186" t="s">
        <v>1101</v>
      </c>
      <c r="D168" s="186" t="s">
        <v>1102</v>
      </c>
      <c r="E168" s="186" t="s">
        <v>1102</v>
      </c>
      <c r="F168" s="156" t="s">
        <v>1102</v>
      </c>
      <c r="G168" s="749" t="s">
        <v>1102</v>
      </c>
      <c r="H168" s="89"/>
    </row>
    <row r="169" spans="1:8">
      <c r="A169" s="820" t="s">
        <v>910</v>
      </c>
      <c r="B169" s="606"/>
      <c r="C169" s="606"/>
      <c r="D169" s="606"/>
      <c r="E169" s="606"/>
      <c r="F169" s="606"/>
      <c r="G169" s="821"/>
      <c r="H169" s="89"/>
    </row>
    <row r="170" spans="1:8">
      <c r="A170" s="823" t="s">
        <v>916</v>
      </c>
      <c r="B170" s="319" t="s">
        <v>1111</v>
      </c>
      <c r="C170" s="319" t="s">
        <v>1112</v>
      </c>
      <c r="D170" s="156" t="s">
        <v>936</v>
      </c>
      <c r="E170" s="156" t="s">
        <v>936</v>
      </c>
      <c r="F170" s="156" t="s">
        <v>936</v>
      </c>
      <c r="G170" s="749" t="s">
        <v>936</v>
      </c>
      <c r="H170" s="89"/>
    </row>
    <row r="171" spans="1:8">
      <c r="A171" s="713" t="s">
        <v>918</v>
      </c>
      <c r="B171" s="319" t="s">
        <v>1106</v>
      </c>
      <c r="C171" s="319" t="s">
        <v>1106</v>
      </c>
      <c r="D171" s="186" t="s">
        <v>1102</v>
      </c>
      <c r="E171" s="186" t="s">
        <v>1102</v>
      </c>
      <c r="F171" s="156" t="s">
        <v>1102</v>
      </c>
      <c r="G171" s="749" t="s">
        <v>1102</v>
      </c>
      <c r="H171" s="89"/>
    </row>
    <row r="172" spans="1:8">
      <c r="A172" s="713" t="s">
        <v>920</v>
      </c>
      <c r="B172" s="319" t="s">
        <v>1106</v>
      </c>
      <c r="C172" s="319" t="s">
        <v>1106</v>
      </c>
      <c r="D172" s="319" t="s">
        <v>1105</v>
      </c>
      <c r="E172" s="319" t="s">
        <v>1105</v>
      </c>
      <c r="F172" s="319" t="s">
        <v>1105</v>
      </c>
      <c r="G172" s="822" t="s">
        <v>1105</v>
      </c>
      <c r="H172" s="89"/>
    </row>
    <row r="173" spans="1:8">
      <c r="A173" s="713" t="s">
        <v>922</v>
      </c>
      <c r="B173" s="186" t="s">
        <v>1107</v>
      </c>
      <c r="C173" s="186" t="s">
        <v>1107</v>
      </c>
      <c r="D173" s="186" t="s">
        <v>1109</v>
      </c>
      <c r="E173" s="186" t="s">
        <v>1109</v>
      </c>
      <c r="F173" s="156" t="s">
        <v>1109</v>
      </c>
      <c r="G173" s="749" t="s">
        <v>1109</v>
      </c>
      <c r="H173" s="89"/>
    </row>
    <row r="174" spans="1:8">
      <c r="A174" s="713" t="s">
        <v>924</v>
      </c>
      <c r="B174" s="319" t="s">
        <v>1113</v>
      </c>
      <c r="C174" s="319" t="s">
        <v>1113</v>
      </c>
      <c r="D174" s="319" t="s">
        <v>1105</v>
      </c>
      <c r="E174" s="319" t="s">
        <v>1105</v>
      </c>
      <c r="F174" s="156" t="s">
        <v>1114</v>
      </c>
      <c r="G174" s="749" t="s">
        <v>1114</v>
      </c>
      <c r="H174" s="89"/>
    </row>
    <row r="175" spans="1:8">
      <c r="A175" s="713" t="s">
        <v>1110</v>
      </c>
      <c r="B175" s="319" t="s">
        <v>1106</v>
      </c>
      <c r="C175" s="319" t="s">
        <v>1106</v>
      </c>
      <c r="D175" s="186" t="s">
        <v>1109</v>
      </c>
      <c r="E175" s="186" t="s">
        <v>1109</v>
      </c>
      <c r="F175" s="156" t="s">
        <v>1109</v>
      </c>
      <c r="G175" s="749" t="s">
        <v>1109</v>
      </c>
      <c r="H175" s="89"/>
    </row>
    <row r="176" spans="1:8" ht="15.6" customHeight="1">
      <c r="A176" s="820" t="s">
        <v>257</v>
      </c>
      <c r="B176" s="606"/>
      <c r="C176" s="606"/>
      <c r="D176" s="606"/>
      <c r="E176" s="606"/>
      <c r="F176" s="606"/>
      <c r="G176" s="821"/>
      <c r="H176" s="89"/>
    </row>
    <row r="177" spans="1:21" ht="26.4">
      <c r="A177" s="713" t="s">
        <v>916</v>
      </c>
      <c r="B177" s="319" t="s">
        <v>1105</v>
      </c>
      <c r="C177" s="319" t="s">
        <v>1105</v>
      </c>
      <c r="D177" s="319" t="s">
        <v>1105</v>
      </c>
      <c r="E177" s="186" t="s">
        <v>1114</v>
      </c>
      <c r="F177" s="319" t="s">
        <v>1115</v>
      </c>
      <c r="G177" s="749" t="s">
        <v>1116</v>
      </c>
      <c r="H177" s="89"/>
    </row>
    <row r="178" spans="1:21">
      <c r="A178" s="713" t="s">
        <v>918</v>
      </c>
      <c r="B178" s="186" t="s">
        <v>1102</v>
      </c>
      <c r="C178" s="186" t="s">
        <v>1102</v>
      </c>
      <c r="D178" s="319" t="s">
        <v>1105</v>
      </c>
      <c r="E178" s="186" t="s">
        <v>1102</v>
      </c>
      <c r="F178" s="156" t="s">
        <v>1102</v>
      </c>
      <c r="G178" s="749" t="s">
        <v>1102</v>
      </c>
      <c r="H178" s="89"/>
    </row>
    <row r="179" spans="1:21">
      <c r="A179" s="713" t="s">
        <v>920</v>
      </c>
      <c r="B179" s="186" t="s">
        <v>1102</v>
      </c>
      <c r="C179" s="186" t="s">
        <v>1102</v>
      </c>
      <c r="D179" s="186" t="s">
        <v>1102</v>
      </c>
      <c r="E179" s="186" t="s">
        <v>1102</v>
      </c>
      <c r="F179" s="156" t="s">
        <v>1102</v>
      </c>
      <c r="G179" s="749" t="s">
        <v>1102</v>
      </c>
      <c r="H179" s="89"/>
    </row>
    <row r="180" spans="1:21">
      <c r="A180" s="713" t="s">
        <v>922</v>
      </c>
      <c r="B180" s="186" t="s">
        <v>1117</v>
      </c>
      <c r="C180" s="863" t="s">
        <v>1105</v>
      </c>
      <c r="D180" s="186" t="s">
        <v>1117</v>
      </c>
      <c r="E180" s="319" t="s">
        <v>1105</v>
      </c>
      <c r="F180" s="156" t="s">
        <v>1117</v>
      </c>
      <c r="G180" s="822" t="s">
        <v>1115</v>
      </c>
      <c r="H180" s="89"/>
    </row>
    <row r="181" spans="1:21">
      <c r="A181" s="713" t="s">
        <v>924</v>
      </c>
      <c r="B181" s="186" t="s">
        <v>1117</v>
      </c>
      <c r="C181" s="186" t="s">
        <v>1117</v>
      </c>
      <c r="D181" s="186" t="s">
        <v>1102</v>
      </c>
      <c r="E181" s="186" t="s">
        <v>1102</v>
      </c>
      <c r="F181" s="156" t="s">
        <v>1117</v>
      </c>
      <c r="G181" s="822" t="s">
        <v>1105</v>
      </c>
      <c r="H181" s="89"/>
    </row>
    <row r="182" spans="1:21" ht="15" thickBot="1">
      <c r="A182" s="716" t="s">
        <v>1118</v>
      </c>
      <c r="B182" s="818" t="s">
        <v>1109</v>
      </c>
      <c r="C182" s="818" t="s">
        <v>1109</v>
      </c>
      <c r="D182" s="818" t="s">
        <v>1103</v>
      </c>
      <c r="E182" s="818" t="s">
        <v>1103</v>
      </c>
      <c r="F182" s="824" t="s">
        <v>1105</v>
      </c>
      <c r="G182" s="825" t="s">
        <v>1102</v>
      </c>
      <c r="H182" s="89"/>
    </row>
    <row r="183" spans="1:21" s="97" customFormat="1">
      <c r="A183" s="984" t="s">
        <v>1119</v>
      </c>
      <c r="B183" s="984"/>
      <c r="C183" s="984"/>
      <c r="D183" s="984"/>
      <c r="E183" s="984"/>
      <c r="F183" s="984"/>
      <c r="G183" s="984"/>
      <c r="H183" s="89"/>
      <c r="I183"/>
      <c r="J183"/>
      <c r="K183"/>
      <c r="L183"/>
      <c r="M183"/>
      <c r="N183"/>
      <c r="O183"/>
      <c r="P183"/>
      <c r="Q183"/>
      <c r="R183"/>
      <c r="S183"/>
      <c r="T183"/>
    </row>
    <row r="184" spans="1:21" s="97" customFormat="1">
      <c r="A184" s="984" t="s">
        <v>1120</v>
      </c>
      <c r="B184" s="984"/>
      <c r="C184" s="984"/>
      <c r="D184" s="984"/>
      <c r="E184" s="984"/>
      <c r="F184" s="984"/>
      <c r="G184" s="984"/>
      <c r="H184"/>
      <c r="I184"/>
      <c r="J184"/>
      <c r="K184"/>
      <c r="L184"/>
      <c r="M184"/>
      <c r="N184"/>
      <c r="O184"/>
      <c r="P184"/>
      <c r="Q184"/>
      <c r="R184"/>
      <c r="S184"/>
      <c r="T184"/>
    </row>
    <row r="185" spans="1:21" s="97" customFormat="1">
      <c r="A185" s="12"/>
      <c r="B185" s="12"/>
      <c r="C185" s="12"/>
      <c r="D185" s="12"/>
      <c r="E185" s="12"/>
      <c r="F185" s="12"/>
      <c r="G185" s="12"/>
      <c r="H185"/>
      <c r="I185"/>
      <c r="J185"/>
      <c r="K185"/>
      <c r="L185"/>
      <c r="M185"/>
      <c r="N185"/>
      <c r="O185"/>
      <c r="P185"/>
      <c r="Q185"/>
      <c r="R185"/>
      <c r="S185"/>
      <c r="T185"/>
    </row>
    <row r="186" spans="1:21" s="97" customFormat="1" ht="17.399999999999999" thickBot="1">
      <c r="A186" s="1169" t="s">
        <v>1121</v>
      </c>
      <c r="B186" s="1169"/>
      <c r="C186" s="1169"/>
      <c r="D186" s="1169"/>
      <c r="E186" s="1169"/>
      <c r="F186" s="12"/>
      <c r="G186" s="12"/>
      <c r="H186"/>
      <c r="I186"/>
      <c r="J186"/>
      <c r="K186"/>
      <c r="L186"/>
      <c r="M186"/>
      <c r="N186"/>
      <c r="O186"/>
      <c r="P186"/>
      <c r="Q186"/>
      <c r="R186"/>
      <c r="S186"/>
      <c r="T186"/>
    </row>
    <row r="187" spans="1:21" s="97" customFormat="1" ht="30.6" customHeight="1">
      <c r="A187" s="1141" t="s">
        <v>955</v>
      </c>
      <c r="B187" s="1151" t="s">
        <v>1122</v>
      </c>
      <c r="C187" s="1153" t="s">
        <v>1123</v>
      </c>
      <c r="D187" s="1153"/>
      <c r="E187" s="1154"/>
      <c r="F187" s="12"/>
      <c r="G187" s="12"/>
      <c r="H187" s="12"/>
      <c r="I187"/>
      <c r="J187"/>
      <c r="K187"/>
      <c r="L187"/>
      <c r="M187"/>
      <c r="N187"/>
      <c r="O187"/>
      <c r="P187"/>
      <c r="Q187"/>
      <c r="R187"/>
      <c r="S187"/>
      <c r="T187"/>
      <c r="U187"/>
    </row>
    <row r="188" spans="1:21" s="97" customFormat="1" ht="28.8">
      <c r="A188" s="1142"/>
      <c r="B188" s="1152"/>
      <c r="C188" s="143" t="s">
        <v>1124</v>
      </c>
      <c r="D188" s="143" t="s">
        <v>1125</v>
      </c>
      <c r="E188" s="666" t="s">
        <v>1126</v>
      </c>
      <c r="F188" s="12"/>
      <c r="G188" s="12"/>
      <c r="H188" s="12"/>
      <c r="I188"/>
      <c r="J188"/>
      <c r="K188"/>
      <c r="L188"/>
      <c r="M188"/>
      <c r="N188"/>
      <c r="O188"/>
      <c r="P188"/>
      <c r="Q188"/>
      <c r="R188"/>
      <c r="S188"/>
      <c r="T188"/>
      <c r="U188"/>
    </row>
    <row r="189" spans="1:21" s="97" customFormat="1" ht="15.6" customHeight="1">
      <c r="A189" s="826" t="s">
        <v>939</v>
      </c>
      <c r="B189" s="319" t="s">
        <v>1127</v>
      </c>
      <c r="C189" s="418" t="s">
        <v>1128</v>
      </c>
      <c r="D189" s="320">
        <v>2.8000000000000001E-2</v>
      </c>
      <c r="E189" s="827" t="s">
        <v>1129</v>
      </c>
      <c r="F189" s="696"/>
      <c r="G189" s="12"/>
      <c r="H189" s="12"/>
      <c r="I189"/>
      <c r="J189"/>
      <c r="K189"/>
      <c r="L189"/>
      <c r="M189"/>
      <c r="N189"/>
      <c r="O189"/>
      <c r="P189"/>
      <c r="Q189"/>
      <c r="R189"/>
      <c r="S189"/>
      <c r="T189"/>
      <c r="U189"/>
    </row>
    <row r="190" spans="1:21" s="97" customFormat="1" ht="15.6" customHeight="1" thickBot="1">
      <c r="A190" s="828" t="s">
        <v>940</v>
      </c>
      <c r="B190" s="824" t="s">
        <v>1130</v>
      </c>
      <c r="C190" s="799">
        <v>0.02</v>
      </c>
      <c r="D190" s="829">
        <v>8.1000000000000003E-2</v>
      </c>
      <c r="E190" s="819" t="s">
        <v>1131</v>
      </c>
      <c r="F190" s="12"/>
      <c r="G190" s="12"/>
      <c r="H190" s="12"/>
      <c r="I190"/>
      <c r="J190"/>
      <c r="K190"/>
      <c r="L190"/>
      <c r="M190"/>
      <c r="N190"/>
      <c r="O190"/>
      <c r="P190"/>
      <c r="Q190"/>
      <c r="R190"/>
      <c r="S190"/>
      <c r="T190"/>
      <c r="U190"/>
    </row>
    <row r="191" spans="1:21" s="97" customFormat="1" ht="32.700000000000003" customHeight="1">
      <c r="A191" s="968" t="s">
        <v>1132</v>
      </c>
      <c r="B191" s="968"/>
      <c r="C191" s="968"/>
      <c r="D191" s="968"/>
      <c r="E191" s="968"/>
      <c r="F191" s="12"/>
      <c r="G191" s="12"/>
      <c r="H191"/>
      <c r="I191"/>
      <c r="J191"/>
      <c r="K191"/>
      <c r="L191"/>
      <c r="M191"/>
      <c r="N191"/>
      <c r="O191"/>
      <c r="P191"/>
      <c r="Q191"/>
      <c r="R191"/>
      <c r="S191"/>
      <c r="T191"/>
    </row>
    <row r="192" spans="1:21" s="97" customFormat="1" ht="23.4" customHeight="1">
      <c r="A192" s="968" t="s">
        <v>1133</v>
      </c>
      <c r="B192" s="968"/>
      <c r="C192" s="968"/>
      <c r="D192" s="968"/>
      <c r="E192" s="968"/>
      <c r="F192" s="12"/>
      <c r="G192" s="12"/>
      <c r="H192"/>
      <c r="I192"/>
      <c r="J192"/>
      <c r="K192"/>
      <c r="L192"/>
      <c r="M192"/>
      <c r="N192"/>
      <c r="O192"/>
      <c r="P192"/>
      <c r="Q192"/>
      <c r="R192"/>
      <c r="S192"/>
      <c r="T192"/>
    </row>
    <row r="193" spans="1:20" s="97" customFormat="1" ht="19.95" customHeight="1">
      <c r="A193" s="968" t="s">
        <v>1134</v>
      </c>
      <c r="B193" s="968"/>
      <c r="C193" s="968"/>
      <c r="D193" s="968"/>
      <c r="E193" s="968"/>
      <c r="F193" s="12"/>
      <c r="G193" s="12"/>
      <c r="H193"/>
      <c r="I193"/>
      <c r="J193"/>
      <c r="K193"/>
      <c r="L193"/>
      <c r="M193"/>
      <c r="N193"/>
      <c r="O193"/>
      <c r="P193"/>
      <c r="Q193"/>
      <c r="R193"/>
      <c r="S193"/>
      <c r="T193"/>
    </row>
    <row r="194" spans="1:20" s="97" customFormat="1" ht="12" customHeight="1">
      <c r="A194" s="968" t="s">
        <v>1135</v>
      </c>
      <c r="B194" s="968"/>
      <c r="C194" s="968"/>
      <c r="D194" s="968"/>
      <c r="E194" s="968"/>
      <c r="F194" s="12"/>
      <c r="G194" s="697"/>
      <c r="H194"/>
      <c r="I194"/>
      <c r="J194"/>
      <c r="K194"/>
      <c r="L194"/>
      <c r="M194"/>
      <c r="N194"/>
      <c r="O194"/>
      <c r="P194"/>
      <c r="Q194"/>
      <c r="R194"/>
      <c r="S194"/>
      <c r="T194"/>
    </row>
    <row r="195" spans="1:20" s="97" customFormat="1" ht="15" customHeight="1">
      <c r="A195" s="968" t="s">
        <v>1136</v>
      </c>
      <c r="B195" s="968"/>
      <c r="C195" s="968"/>
      <c r="D195" s="968"/>
      <c r="E195" s="968"/>
      <c r="F195" s="1145"/>
      <c r="G195" s="1145"/>
      <c r="H195" s="1145"/>
      <c r="I195" s="1145"/>
      <c r="J195" s="1145"/>
      <c r="K195"/>
      <c r="L195"/>
      <c r="M195"/>
      <c r="N195"/>
      <c r="O195"/>
      <c r="P195"/>
      <c r="Q195"/>
      <c r="R195"/>
      <c r="S195"/>
      <c r="T195"/>
    </row>
    <row r="196" spans="1:20" s="97" customFormat="1">
      <c r="A196"/>
      <c r="B196" s="86"/>
      <c r="C196" s="86"/>
      <c r="D196" s="86"/>
      <c r="E196"/>
      <c r="F196"/>
      <c r="G196"/>
      <c r="H196"/>
      <c r="I196"/>
      <c r="J196"/>
      <c r="K196"/>
      <c r="L196"/>
      <c r="M196"/>
      <c r="N196"/>
      <c r="O196"/>
      <c r="P196"/>
      <c r="Q196"/>
      <c r="R196"/>
      <c r="S196"/>
      <c r="T196"/>
    </row>
  </sheetData>
  <sheetProtection algorithmName="SHA-512" hashValue="jZg9ICCXC+ljQJ6OsKXNet54ipnO5cBPHP+VS22x6/P5ZbDoqKZZHb8UppuD065Piv6pcoZyEXtuQ3lF7UvEzQ==" saltValue="dmKBG4X6SQJX+meEN8tPKA==" spinCount="100000" sheet="1" objects="1" scenarios="1"/>
  <mergeCells count="91">
    <mergeCell ref="A186:E186"/>
    <mergeCell ref="E115:G115"/>
    <mergeCell ref="A125:M125"/>
    <mergeCell ref="A114:M114"/>
    <mergeCell ref="A7:Q7"/>
    <mergeCell ref="A11:J11"/>
    <mergeCell ref="A12:J12"/>
    <mergeCell ref="A13:J13"/>
    <mergeCell ref="A16:F16"/>
    <mergeCell ref="A9:M9"/>
    <mergeCell ref="A19:A26"/>
    <mergeCell ref="A27:B27"/>
    <mergeCell ref="A28:A36"/>
    <mergeCell ref="A37:B37"/>
    <mergeCell ref="A39:B39"/>
    <mergeCell ref="A41:F41"/>
    <mergeCell ref="A43:A49"/>
    <mergeCell ref="A50:B50"/>
    <mergeCell ref="A51:A59"/>
    <mergeCell ref="A60:B60"/>
    <mergeCell ref="A73:A80"/>
    <mergeCell ref="A81:B81"/>
    <mergeCell ref="A82:B82"/>
    <mergeCell ref="A84:F84"/>
    <mergeCell ref="A62:B62"/>
    <mergeCell ref="A64:F64"/>
    <mergeCell ref="A66:A71"/>
    <mergeCell ref="A72:B72"/>
    <mergeCell ref="A104:F104"/>
    <mergeCell ref="A112:H112"/>
    <mergeCell ref="A86:A89"/>
    <mergeCell ref="A90:B90"/>
    <mergeCell ref="A91:A95"/>
    <mergeCell ref="A96:B96"/>
    <mergeCell ref="A97:B97"/>
    <mergeCell ref="A111:H111"/>
    <mergeCell ref="A160:A161"/>
    <mergeCell ref="B160:C160"/>
    <mergeCell ref="D160:E160"/>
    <mergeCell ref="A157:O157"/>
    <mergeCell ref="B149:C149"/>
    <mergeCell ref="D149:E149"/>
    <mergeCell ref="H149:I149"/>
    <mergeCell ref="J149:K149"/>
    <mergeCell ref="L149:M149"/>
    <mergeCell ref="N149:O149"/>
    <mergeCell ref="A159:G159"/>
    <mergeCell ref="A155:O155"/>
    <mergeCell ref="A156:O156"/>
    <mergeCell ref="A143:C143"/>
    <mergeCell ref="A135:A136"/>
    <mergeCell ref="B135:C135"/>
    <mergeCell ref="D135:E135"/>
    <mergeCell ref="A141:O141"/>
    <mergeCell ref="F135:G135"/>
    <mergeCell ref="H135:I135"/>
    <mergeCell ref="N135:O135"/>
    <mergeCell ref="L135:M135"/>
    <mergeCell ref="J135:K135"/>
    <mergeCell ref="A17:F17"/>
    <mergeCell ref="A98:F98"/>
    <mergeCell ref="A99:F99"/>
    <mergeCell ref="A14:I14"/>
    <mergeCell ref="A154:O154"/>
    <mergeCell ref="L115:M115"/>
    <mergeCell ref="J115:K115"/>
    <mergeCell ref="H115:I115"/>
    <mergeCell ref="A101:E101"/>
    <mergeCell ref="A110:H110"/>
    <mergeCell ref="A123:K123"/>
    <mergeCell ref="A131:H131"/>
    <mergeCell ref="A132:H132"/>
    <mergeCell ref="A115:A116"/>
    <mergeCell ref="B115:D115"/>
    <mergeCell ref="A146:B146"/>
    <mergeCell ref="F195:J195"/>
    <mergeCell ref="F160:G160"/>
    <mergeCell ref="F149:G149"/>
    <mergeCell ref="A127:H127"/>
    <mergeCell ref="A149:A150"/>
    <mergeCell ref="A187:A188"/>
    <mergeCell ref="A191:E191"/>
    <mergeCell ref="A192:E192"/>
    <mergeCell ref="A193:E193"/>
    <mergeCell ref="A194:E194"/>
    <mergeCell ref="A195:E195"/>
    <mergeCell ref="B187:B188"/>
    <mergeCell ref="C187:E187"/>
    <mergeCell ref="A183:G183"/>
    <mergeCell ref="A184:G184"/>
    <mergeCell ref="A140:O140"/>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0BCFE-1A11-4705-958F-04701D1B6741}">
  <sheetPr codeName="Sheet11">
    <tabColor rgb="FF93E3FF"/>
  </sheetPr>
  <dimension ref="A2:H30"/>
  <sheetViews>
    <sheetView showGridLines="0" zoomScaleNormal="100" workbookViewId="0"/>
  </sheetViews>
  <sheetFormatPr defaultColWidth="8.5546875" defaultRowHeight="14.4"/>
  <cols>
    <col min="1" max="1" width="25.5546875" customWidth="1"/>
    <col min="2" max="8" width="15.5546875" customWidth="1"/>
  </cols>
  <sheetData>
    <row r="2" spans="1:8">
      <c r="H2" s="96"/>
    </row>
    <row r="7" spans="1:8" ht="21">
      <c r="A7" s="981" t="s">
        <v>0</v>
      </c>
      <c r="B7" s="981"/>
      <c r="C7" s="981"/>
    </row>
    <row r="8" spans="1:8" ht="15" thickBot="1">
      <c r="A8" s="136"/>
      <c r="B8" s="136"/>
      <c r="C8" s="136"/>
      <c r="D8" s="136"/>
      <c r="E8" s="136"/>
      <c r="F8" s="136"/>
      <c r="G8" s="136"/>
      <c r="H8" s="136"/>
    </row>
    <row r="9" spans="1:8" ht="18.600000000000001" thickTop="1" thickBot="1">
      <c r="A9" s="933" t="s">
        <v>1137</v>
      </c>
      <c r="B9" s="933"/>
      <c r="C9" s="933"/>
      <c r="D9" s="933"/>
      <c r="E9" s="933"/>
      <c r="F9" s="933"/>
      <c r="G9" s="933"/>
      <c r="H9" s="933"/>
    </row>
    <row r="10" spans="1:8" ht="18" thickTop="1">
      <c r="A10" s="7"/>
      <c r="B10" s="7"/>
      <c r="C10" s="6"/>
      <c r="D10" s="6"/>
      <c r="E10" s="6"/>
      <c r="F10" s="6"/>
      <c r="G10" s="6"/>
    </row>
    <row r="11" spans="1:8" ht="16.8">
      <c r="A11" s="983" t="s">
        <v>1138</v>
      </c>
      <c r="B11" s="983"/>
      <c r="C11" s="983"/>
      <c r="D11" s="983"/>
      <c r="E11" s="983"/>
      <c r="F11" s="983"/>
      <c r="G11" s="983"/>
      <c r="H11" s="983"/>
    </row>
    <row r="12" spans="1:8">
      <c r="A12" s="143" t="s">
        <v>1139</v>
      </c>
      <c r="B12" s="603">
        <v>2023</v>
      </c>
      <c r="C12" s="603">
        <v>2022</v>
      </c>
      <c r="D12" s="143">
        <v>2021</v>
      </c>
      <c r="E12" s="143">
        <v>2020</v>
      </c>
      <c r="F12" s="143">
        <v>2019</v>
      </c>
      <c r="G12" s="143">
        <v>2018</v>
      </c>
      <c r="H12" s="143">
        <v>2017</v>
      </c>
    </row>
    <row r="13" spans="1:8">
      <c r="A13" s="214" t="s">
        <v>1140</v>
      </c>
      <c r="B13" s="185" t="s">
        <v>989</v>
      </c>
      <c r="C13" s="214">
        <v>0</v>
      </c>
      <c r="D13" s="214">
        <v>1</v>
      </c>
      <c r="E13" s="197">
        <v>0</v>
      </c>
      <c r="F13" s="197">
        <v>5</v>
      </c>
      <c r="G13" s="344">
        <v>2</v>
      </c>
      <c r="H13" s="344">
        <v>9</v>
      </c>
    </row>
    <row r="14" spans="1:8">
      <c r="A14" s="214" t="s">
        <v>1141</v>
      </c>
      <c r="B14" s="185" t="s">
        <v>819</v>
      </c>
      <c r="C14" s="215">
        <v>2</v>
      </c>
      <c r="D14" s="214">
        <v>9</v>
      </c>
      <c r="E14" s="197">
        <v>11</v>
      </c>
      <c r="F14" s="197">
        <v>2</v>
      </c>
      <c r="G14" s="344">
        <v>9</v>
      </c>
      <c r="H14" s="344">
        <v>8</v>
      </c>
    </row>
    <row r="15" spans="1:8">
      <c r="A15" s="214" t="s">
        <v>20</v>
      </c>
      <c r="B15" s="185" t="s">
        <v>1142</v>
      </c>
      <c r="C15" s="214">
        <v>83</v>
      </c>
      <c r="D15" s="214">
        <v>179</v>
      </c>
      <c r="E15" s="197">
        <v>3</v>
      </c>
      <c r="F15" s="197">
        <v>33</v>
      </c>
      <c r="G15" s="344">
        <v>120</v>
      </c>
      <c r="H15" s="344">
        <v>77</v>
      </c>
    </row>
    <row r="16" spans="1:8">
      <c r="A16" s="214" t="s">
        <v>1143</v>
      </c>
      <c r="B16" s="185" t="s">
        <v>1010</v>
      </c>
      <c r="C16" s="214">
        <v>4</v>
      </c>
      <c r="D16" s="214">
        <v>2</v>
      </c>
      <c r="E16" s="197">
        <v>3</v>
      </c>
      <c r="F16" s="197">
        <v>29</v>
      </c>
      <c r="G16" s="344">
        <v>16</v>
      </c>
      <c r="H16" s="344">
        <v>11</v>
      </c>
    </row>
    <row r="17" spans="1:8">
      <c r="A17" s="214" t="s">
        <v>1144</v>
      </c>
      <c r="B17" s="185" t="s">
        <v>789</v>
      </c>
      <c r="C17" s="214">
        <v>7</v>
      </c>
      <c r="D17" s="214">
        <v>17</v>
      </c>
      <c r="E17" s="197">
        <v>0</v>
      </c>
      <c r="F17" s="197">
        <v>19</v>
      </c>
      <c r="G17" s="344">
        <v>8</v>
      </c>
      <c r="H17" s="344">
        <v>10</v>
      </c>
    </row>
    <row r="18" spans="1:8">
      <c r="A18" s="214" t="s">
        <v>1145</v>
      </c>
      <c r="B18" s="185" t="s">
        <v>1010</v>
      </c>
      <c r="C18" s="214">
        <v>8</v>
      </c>
      <c r="D18" s="214">
        <v>104</v>
      </c>
      <c r="E18" s="197">
        <v>110</v>
      </c>
      <c r="F18" s="197">
        <v>35</v>
      </c>
      <c r="G18" s="290">
        <v>7</v>
      </c>
      <c r="H18" s="290">
        <v>8</v>
      </c>
    </row>
    <row r="19" spans="1:8">
      <c r="A19" s="214" t="s">
        <v>1146</v>
      </c>
      <c r="B19" s="185" t="s">
        <v>1147</v>
      </c>
      <c r="C19" s="214">
        <v>113</v>
      </c>
      <c r="D19" s="214">
        <v>52</v>
      </c>
      <c r="E19" s="197">
        <v>45</v>
      </c>
      <c r="F19" s="197">
        <v>274</v>
      </c>
      <c r="G19" s="344">
        <v>4</v>
      </c>
      <c r="H19" s="344">
        <v>14</v>
      </c>
    </row>
    <row r="20" spans="1:8">
      <c r="A20" s="214" t="s">
        <v>1148</v>
      </c>
      <c r="B20" s="185" t="s">
        <v>1149</v>
      </c>
      <c r="C20" s="214">
        <v>2</v>
      </c>
      <c r="D20" s="214">
        <v>3</v>
      </c>
      <c r="E20" s="197">
        <v>6</v>
      </c>
      <c r="F20" s="197">
        <v>5</v>
      </c>
      <c r="G20" s="344">
        <v>50</v>
      </c>
      <c r="H20" s="344">
        <v>6</v>
      </c>
    </row>
    <row r="21" spans="1:8">
      <c r="A21" s="229" t="s">
        <v>178</v>
      </c>
      <c r="B21" s="523" t="s">
        <v>1150</v>
      </c>
      <c r="C21" s="229">
        <v>219</v>
      </c>
      <c r="D21" s="229">
        <v>367</v>
      </c>
      <c r="E21" s="213">
        <f>SUM(E13:E20)</f>
        <v>178</v>
      </c>
      <c r="F21" s="213">
        <f>SUM(F13:F20)</f>
        <v>402</v>
      </c>
      <c r="G21" s="213">
        <v>220</v>
      </c>
      <c r="H21" s="213">
        <v>147</v>
      </c>
    </row>
    <row r="22" spans="1:8" ht="26.85" customHeight="1">
      <c r="A22" s="968" t="s">
        <v>1151</v>
      </c>
      <c r="B22" s="968"/>
      <c r="C22" s="968"/>
      <c r="D22" s="968"/>
      <c r="E22" s="968"/>
      <c r="F22" s="968"/>
      <c r="G22" s="968"/>
      <c r="H22" s="968"/>
    </row>
    <row r="23" spans="1:8" ht="18.75" customHeight="1">
      <c r="A23" s="968" t="s">
        <v>1152</v>
      </c>
      <c r="B23" s="968"/>
      <c r="C23" s="968"/>
      <c r="D23" s="968"/>
      <c r="E23" s="968"/>
      <c r="F23" s="968"/>
      <c r="G23" s="968"/>
      <c r="H23" s="968"/>
    </row>
    <row r="24" spans="1:8" ht="12" customHeight="1">
      <c r="A24" s="968" t="s">
        <v>1153</v>
      </c>
      <c r="B24" s="968"/>
      <c r="C24" s="968"/>
      <c r="D24" s="968"/>
      <c r="E24" s="968"/>
      <c r="F24" s="968"/>
      <c r="G24" s="968"/>
      <c r="H24" s="968"/>
    </row>
    <row r="26" spans="1:8" ht="16.2">
      <c r="A26" s="972" t="s">
        <v>1154</v>
      </c>
      <c r="B26" s="972"/>
      <c r="C26" s="972"/>
      <c r="D26" s="972"/>
      <c r="E26" s="972"/>
      <c r="F26" s="972"/>
      <c r="G26" s="972"/>
      <c r="H26" s="972"/>
    </row>
    <row r="27" spans="1:8">
      <c r="A27" s="147"/>
      <c r="B27" s="603">
        <v>2023</v>
      </c>
      <c r="C27" s="603">
        <v>2022</v>
      </c>
      <c r="D27" s="143">
        <v>2021</v>
      </c>
      <c r="E27" s="143">
        <v>2020</v>
      </c>
      <c r="F27" s="143">
        <v>2019</v>
      </c>
      <c r="G27" s="143">
        <v>2018</v>
      </c>
      <c r="H27" s="143">
        <v>2017</v>
      </c>
    </row>
    <row r="28" spans="1:8">
      <c r="A28" s="190" t="s">
        <v>1155</v>
      </c>
      <c r="B28" s="190">
        <v>0</v>
      </c>
      <c r="C28" s="190">
        <v>1</v>
      </c>
      <c r="D28" s="190">
        <v>1</v>
      </c>
      <c r="E28" s="186">
        <v>1</v>
      </c>
      <c r="F28" s="186">
        <v>3</v>
      </c>
      <c r="G28" s="186">
        <v>0</v>
      </c>
      <c r="H28" s="186">
        <v>0</v>
      </c>
    </row>
    <row r="29" spans="1:8">
      <c r="A29" s="984" t="s">
        <v>1156</v>
      </c>
      <c r="B29" s="984"/>
      <c r="C29" s="984"/>
      <c r="D29" s="984"/>
      <c r="E29" s="984"/>
      <c r="F29" s="984"/>
      <c r="G29" s="984"/>
      <c r="H29" s="984"/>
    </row>
    <row r="30" spans="1:8">
      <c r="A30" s="984" t="s">
        <v>1157</v>
      </c>
      <c r="B30" s="984"/>
      <c r="C30" s="984"/>
      <c r="D30" s="984"/>
      <c r="E30" s="984"/>
      <c r="F30" s="984"/>
      <c r="G30" s="984"/>
      <c r="H30" s="984"/>
    </row>
  </sheetData>
  <sheetProtection algorithmName="SHA-512" hashValue="NVVgcmI8X6/uT0gaf38RWNXnbwHlunbjXrd4mPxXbE+r51jq+vx4EnFmiaMWdJqwjgHMH16Cb3EK5sBr2IgRnQ==" saltValue="9jSobrwc6VxRAGw7IlRKxg==" spinCount="100000" sheet="1" objects="1" scenarios="1"/>
  <mergeCells count="9">
    <mergeCell ref="A30:H30"/>
    <mergeCell ref="A7:C7"/>
    <mergeCell ref="A22:H22"/>
    <mergeCell ref="A26:H26"/>
    <mergeCell ref="A29:H29"/>
    <mergeCell ref="A11:H11"/>
    <mergeCell ref="A9:H9"/>
    <mergeCell ref="A24:H24"/>
    <mergeCell ref="A23:H23"/>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rgb="FF93E3FF"/>
  </sheetPr>
  <dimension ref="A2:I138"/>
  <sheetViews>
    <sheetView showGridLines="0" zoomScaleNormal="100" workbookViewId="0"/>
  </sheetViews>
  <sheetFormatPr defaultColWidth="8.5546875" defaultRowHeight="14.4"/>
  <cols>
    <col min="1" max="1" width="23.44140625" customWidth="1"/>
    <col min="2" max="2" width="19" customWidth="1"/>
    <col min="3" max="3" width="21.5546875" customWidth="1"/>
    <col min="4" max="4" width="18.5546875" customWidth="1"/>
    <col min="5" max="5" width="23.44140625" customWidth="1"/>
    <col min="6" max="6" width="29.44140625" customWidth="1"/>
    <col min="7" max="7" width="22" customWidth="1"/>
    <col min="8" max="8" width="20.44140625" customWidth="1"/>
    <col min="9" max="9" width="21.44140625" customWidth="1"/>
  </cols>
  <sheetData>
    <row r="2" spans="1:9" ht="14.7" customHeight="1">
      <c r="D2" s="96"/>
    </row>
    <row r="3" spans="1:9" ht="14.7" customHeight="1"/>
    <row r="7" spans="1:9" ht="21">
      <c r="A7" s="981" t="s">
        <v>0</v>
      </c>
      <c r="B7" s="981"/>
      <c r="C7" s="981"/>
      <c r="D7" s="981"/>
      <c r="E7" s="981"/>
      <c r="F7" s="981"/>
      <c r="G7" s="981"/>
      <c r="H7" s="981"/>
    </row>
    <row r="8" spans="1:9" ht="21.6" thickBot="1">
      <c r="A8" s="138"/>
      <c r="B8" s="136"/>
      <c r="C8" s="136"/>
      <c r="D8" s="136"/>
      <c r="E8" s="136"/>
      <c r="F8" s="136"/>
      <c r="G8" s="136"/>
      <c r="H8" s="136"/>
    </row>
    <row r="9" spans="1:9" ht="18.600000000000001" thickTop="1" thickBot="1">
      <c r="A9" s="933" t="s">
        <v>1158</v>
      </c>
      <c r="B9" s="933"/>
      <c r="C9" s="933"/>
      <c r="D9" s="933"/>
      <c r="E9" s="933"/>
      <c r="F9" s="933"/>
      <c r="G9" s="933"/>
      <c r="H9" s="933"/>
    </row>
    <row r="10" spans="1:9" ht="18" thickTop="1">
      <c r="A10" s="49"/>
      <c r="B10" s="50"/>
      <c r="C10" s="50"/>
      <c r="D10" s="50"/>
      <c r="E10" s="50"/>
      <c r="F10" s="50"/>
      <c r="G10" s="50"/>
    </row>
    <row r="11" spans="1:9" ht="15.6" customHeight="1">
      <c r="A11" s="1173" t="s">
        <v>1159</v>
      </c>
      <c r="B11" s="1173"/>
      <c r="C11" s="1173"/>
      <c r="D11" s="1173"/>
      <c r="E11" s="1173"/>
      <c r="F11" s="1173"/>
      <c r="G11" s="1173"/>
      <c r="H11" s="1173"/>
    </row>
    <row r="12" spans="1:9">
      <c r="A12" s="355"/>
      <c r="B12" s="143">
        <v>2023</v>
      </c>
      <c r="C12" s="143">
        <v>2022</v>
      </c>
      <c r="D12" s="143">
        <v>2021</v>
      </c>
      <c r="E12" s="143">
        <v>2020</v>
      </c>
      <c r="F12" s="149">
        <v>2019</v>
      </c>
      <c r="G12" s="149">
        <v>2018</v>
      </c>
      <c r="H12" s="149">
        <v>2017</v>
      </c>
      <c r="I12" s="4"/>
    </row>
    <row r="13" spans="1:9">
      <c r="A13" s="154" t="s">
        <v>1160</v>
      </c>
      <c r="B13" s="314">
        <v>388</v>
      </c>
      <c r="C13" s="345">
        <v>345</v>
      </c>
      <c r="D13" s="345">
        <v>267</v>
      </c>
      <c r="E13" s="345">
        <v>192</v>
      </c>
      <c r="F13" s="346">
        <v>225</v>
      </c>
      <c r="G13" s="346">
        <v>209</v>
      </c>
      <c r="H13" s="346">
        <v>138</v>
      </c>
      <c r="I13" s="4"/>
    </row>
    <row r="14" spans="1:9" ht="18" customHeight="1">
      <c r="A14" s="5"/>
      <c r="B14" s="4"/>
      <c r="C14" s="4"/>
      <c r="D14" s="4"/>
      <c r="E14" s="4"/>
      <c r="F14" s="4"/>
      <c r="G14" s="4"/>
    </row>
    <row r="15" spans="1:9">
      <c r="A15" s="983" t="s">
        <v>1161</v>
      </c>
      <c r="B15" s="983"/>
      <c r="C15" s="983"/>
      <c r="D15" s="983"/>
      <c r="E15" s="983"/>
      <c r="F15" s="983"/>
      <c r="G15" s="983"/>
      <c r="H15" s="983"/>
    </row>
    <row r="16" spans="1:9">
      <c r="A16" s="148"/>
      <c r="B16" s="143">
        <v>2023</v>
      </c>
      <c r="C16" s="143">
        <v>2022</v>
      </c>
      <c r="D16" s="143">
        <v>2021</v>
      </c>
      <c r="E16" s="143">
        <v>2020</v>
      </c>
      <c r="F16" s="149">
        <v>2019</v>
      </c>
      <c r="G16" s="143">
        <v>2018</v>
      </c>
      <c r="H16" s="143">
        <v>2017</v>
      </c>
      <c r="I16" s="4"/>
    </row>
    <row r="17" spans="1:9" ht="39.6">
      <c r="A17" s="154" t="s">
        <v>1162</v>
      </c>
      <c r="B17" s="312">
        <v>0.18</v>
      </c>
      <c r="C17" s="347">
        <v>0.13</v>
      </c>
      <c r="D17" s="347">
        <v>0.11</v>
      </c>
      <c r="E17" s="347">
        <v>0.18</v>
      </c>
      <c r="F17" s="348">
        <v>0.12</v>
      </c>
      <c r="G17" s="349">
        <v>0.13</v>
      </c>
      <c r="H17" s="349">
        <v>0.18</v>
      </c>
      <c r="I17" s="4"/>
    </row>
    <row r="18" spans="1:9" ht="18" customHeight="1">
      <c r="G18" s="4"/>
    </row>
    <row r="19" spans="1:9" ht="16.8">
      <c r="A19" s="983" t="s">
        <v>1163</v>
      </c>
      <c r="B19" s="983"/>
      <c r="C19" s="983"/>
      <c r="D19" s="983"/>
      <c r="E19" s="983"/>
      <c r="F19" s="983"/>
      <c r="G19" s="983"/>
      <c r="H19" s="983"/>
    </row>
    <row r="20" spans="1:9">
      <c r="A20" s="148"/>
      <c r="B20" s="143">
        <v>2023</v>
      </c>
      <c r="C20" s="143">
        <v>2022</v>
      </c>
      <c r="D20" s="143">
        <v>2021</v>
      </c>
      <c r="E20" s="143">
        <v>2020</v>
      </c>
      <c r="F20" s="149">
        <v>2019</v>
      </c>
      <c r="G20" s="149">
        <v>2018</v>
      </c>
      <c r="H20" s="149">
        <v>2017</v>
      </c>
      <c r="I20" s="4"/>
    </row>
    <row r="21" spans="1:9" ht="15.6">
      <c r="A21" s="154" t="s">
        <v>1164</v>
      </c>
      <c r="B21" s="885">
        <v>102</v>
      </c>
      <c r="C21" s="156" t="s">
        <v>1165</v>
      </c>
      <c r="D21" s="156">
        <v>88</v>
      </c>
      <c r="E21" s="156">
        <v>75</v>
      </c>
      <c r="F21" s="156">
        <v>76</v>
      </c>
      <c r="G21" s="156">
        <v>67</v>
      </c>
      <c r="H21" s="514">
        <v>55</v>
      </c>
      <c r="I21" s="4"/>
    </row>
    <row r="22" spans="1:9">
      <c r="A22" s="1175" t="s">
        <v>1166</v>
      </c>
      <c r="B22" s="1175"/>
      <c r="C22" s="1175"/>
      <c r="D22" s="1175"/>
      <c r="E22" s="1175"/>
      <c r="F22" s="1175"/>
      <c r="G22" s="1175"/>
      <c r="H22" s="1175"/>
    </row>
    <row r="23" spans="1:9">
      <c r="A23" s="1175" t="s">
        <v>1167</v>
      </c>
      <c r="B23" s="1175"/>
      <c r="C23" s="1175"/>
      <c r="D23" s="1175"/>
      <c r="E23" s="1175"/>
      <c r="F23" s="1175"/>
      <c r="G23" s="1175"/>
      <c r="H23" s="1175"/>
    </row>
    <row r="24" spans="1:9">
      <c r="A24" s="1175" t="s">
        <v>1168</v>
      </c>
      <c r="B24" s="1175"/>
      <c r="C24" s="1175"/>
      <c r="D24" s="1175"/>
      <c r="E24" s="1175"/>
      <c r="F24" s="1175"/>
      <c r="G24" s="1175"/>
      <c r="H24" s="1175"/>
    </row>
    <row r="25" spans="1:9">
      <c r="A25" s="1175" t="s">
        <v>1169</v>
      </c>
      <c r="B25" s="1175"/>
      <c r="C25" s="1175"/>
      <c r="D25" s="1175"/>
      <c r="E25" s="1175"/>
      <c r="F25" s="1175"/>
      <c r="G25" s="1175"/>
      <c r="H25" s="1175"/>
    </row>
    <row r="26" spans="1:9">
      <c r="A26" s="513"/>
      <c r="B26" s="513"/>
      <c r="C26" s="513"/>
      <c r="D26" s="513"/>
      <c r="E26" s="513"/>
      <c r="F26" s="513"/>
      <c r="G26" s="513"/>
      <c r="H26" s="513"/>
    </row>
    <row r="27" spans="1:9" ht="16.8">
      <c r="A27" s="1174" t="s">
        <v>1170</v>
      </c>
      <c r="B27" s="1174"/>
      <c r="C27" s="1174"/>
      <c r="D27" s="1174"/>
      <c r="E27" s="1174"/>
      <c r="F27" s="1174"/>
      <c r="G27" s="1174"/>
      <c r="H27" s="513"/>
    </row>
    <row r="28" spans="1:9">
      <c r="A28" s="516"/>
      <c r="B28" s="602">
        <v>2023</v>
      </c>
      <c r="D28" s="513"/>
      <c r="E28" s="513"/>
      <c r="F28" s="513"/>
      <c r="G28" s="513"/>
      <c r="H28" s="513"/>
    </row>
    <row r="29" spans="1:9">
      <c r="A29" s="154" t="s">
        <v>1171</v>
      </c>
      <c r="B29" s="515">
        <v>0.93</v>
      </c>
      <c r="C29" s="513"/>
      <c r="D29" s="513"/>
      <c r="E29" s="513"/>
      <c r="F29" s="513"/>
      <c r="G29" s="513"/>
      <c r="H29" s="513"/>
    </row>
    <row r="30" spans="1:9">
      <c r="A30" s="154" t="s">
        <v>1172</v>
      </c>
      <c r="B30" s="515">
        <v>0.88400000000000001</v>
      </c>
      <c r="C30" s="513"/>
      <c r="D30" s="513"/>
      <c r="E30" s="513"/>
      <c r="F30" s="513"/>
      <c r="G30" s="513"/>
      <c r="H30" s="513"/>
    </row>
    <row r="31" spans="1:9" ht="26.4">
      <c r="A31" s="888" t="s">
        <v>1173</v>
      </c>
      <c r="B31" s="857">
        <v>0.90800000000000003</v>
      </c>
      <c r="C31" s="513"/>
      <c r="D31" s="513"/>
      <c r="E31" s="513"/>
      <c r="F31" s="513"/>
      <c r="G31" s="513"/>
      <c r="H31" s="513"/>
    </row>
    <row r="32" spans="1:9" ht="16.2" customHeight="1">
      <c r="A32" s="994" t="s">
        <v>1174</v>
      </c>
      <c r="B32" s="994"/>
      <c r="C32" s="994"/>
      <c r="D32" s="513"/>
      <c r="E32" s="513"/>
      <c r="F32" s="513"/>
      <c r="G32" s="513"/>
      <c r="H32" s="513"/>
    </row>
    <row r="33" spans="1:8" ht="27" customHeight="1">
      <c r="A33" s="968" t="s">
        <v>1175</v>
      </c>
      <c r="B33" s="968"/>
      <c r="C33" s="968"/>
      <c r="D33" s="5"/>
      <c r="E33" s="5"/>
      <c r="F33" s="5"/>
      <c r="G33" s="5"/>
      <c r="H33" s="5"/>
    </row>
    <row r="34" spans="1:8" ht="16.350000000000001" customHeight="1"/>
    <row r="35" spans="1:8">
      <c r="A35" s="1174" t="s">
        <v>1176</v>
      </c>
      <c r="B35" s="1174"/>
      <c r="C35" s="1174"/>
      <c r="D35" s="1174"/>
      <c r="E35" s="1174"/>
      <c r="F35" s="1174"/>
      <c r="G35" s="1174"/>
    </row>
    <row r="36" spans="1:8">
      <c r="A36" s="142" t="s">
        <v>429</v>
      </c>
      <c r="B36" s="142" t="s">
        <v>1177</v>
      </c>
      <c r="C36" s="169" t="s">
        <v>901</v>
      </c>
      <c r="D36" s="142" t="s">
        <v>1178</v>
      </c>
      <c r="E36" s="147" t="s">
        <v>1179</v>
      </c>
      <c r="F36" s="147" t="s">
        <v>1180</v>
      </c>
      <c r="G36" s="147" t="s">
        <v>1181</v>
      </c>
    </row>
    <row r="37" spans="1:8" ht="26.4">
      <c r="A37" s="506" t="s">
        <v>163</v>
      </c>
      <c r="B37" s="506" t="s">
        <v>1182</v>
      </c>
      <c r="C37" s="506" t="s">
        <v>257</v>
      </c>
      <c r="D37" s="506" t="s">
        <v>1183</v>
      </c>
      <c r="E37" s="622" t="s">
        <v>1184</v>
      </c>
      <c r="F37" s="622" t="s">
        <v>1185</v>
      </c>
      <c r="G37" s="623">
        <v>2023</v>
      </c>
    </row>
    <row r="38" spans="1:8">
      <c r="A38" s="506" t="s">
        <v>163</v>
      </c>
      <c r="B38" s="506" t="s">
        <v>1182</v>
      </c>
      <c r="C38" s="506" t="s">
        <v>243</v>
      </c>
      <c r="D38" s="506" t="s">
        <v>177</v>
      </c>
      <c r="E38" s="622" t="s">
        <v>1186</v>
      </c>
      <c r="F38" s="622" t="s">
        <v>1187</v>
      </c>
      <c r="G38" s="623">
        <v>2023</v>
      </c>
    </row>
    <row r="39" spans="1:8">
      <c r="A39" s="506" t="s">
        <v>163</v>
      </c>
      <c r="B39" s="506" t="s">
        <v>1182</v>
      </c>
      <c r="C39" s="506" t="s">
        <v>243</v>
      </c>
      <c r="D39" s="506" t="s">
        <v>177</v>
      </c>
      <c r="E39" s="622" t="s">
        <v>1186</v>
      </c>
      <c r="F39" s="622" t="s">
        <v>1188</v>
      </c>
      <c r="G39" s="623">
        <v>2023</v>
      </c>
    </row>
    <row r="40" spans="1:8" ht="26.4">
      <c r="A40" s="506" t="s">
        <v>163</v>
      </c>
      <c r="B40" s="506" t="s">
        <v>250</v>
      </c>
      <c r="C40" s="506" t="s">
        <v>243</v>
      </c>
      <c r="D40" s="506" t="s">
        <v>189</v>
      </c>
      <c r="E40" s="622" t="s">
        <v>1189</v>
      </c>
      <c r="F40" s="622" t="s">
        <v>1190</v>
      </c>
      <c r="G40" s="623">
        <v>2023</v>
      </c>
    </row>
    <row r="41" spans="1:8" ht="26.4">
      <c r="A41" s="506" t="s">
        <v>163</v>
      </c>
      <c r="B41" s="506" t="s">
        <v>250</v>
      </c>
      <c r="C41" s="506" t="s">
        <v>243</v>
      </c>
      <c r="D41" s="506" t="s">
        <v>189</v>
      </c>
      <c r="E41" s="622" t="s">
        <v>1191</v>
      </c>
      <c r="F41" s="622" t="s">
        <v>1192</v>
      </c>
      <c r="G41" s="623">
        <v>2023</v>
      </c>
    </row>
    <row r="42" spans="1:8" ht="26.4">
      <c r="A42" s="506" t="s">
        <v>163</v>
      </c>
      <c r="B42" s="506" t="s">
        <v>250</v>
      </c>
      <c r="C42" s="506" t="s">
        <v>243</v>
      </c>
      <c r="D42" s="506" t="s">
        <v>189</v>
      </c>
      <c r="E42" s="622" t="s">
        <v>1193</v>
      </c>
      <c r="F42" s="622" t="s">
        <v>1194</v>
      </c>
      <c r="G42" s="623">
        <v>2023</v>
      </c>
    </row>
    <row r="43" spans="1:8" ht="26.4">
      <c r="A43" s="506" t="s">
        <v>1195</v>
      </c>
      <c r="B43" s="506" t="s">
        <v>395</v>
      </c>
      <c r="C43" s="506" t="s">
        <v>243</v>
      </c>
      <c r="D43" s="506" t="s">
        <v>1196</v>
      </c>
      <c r="E43" s="622" t="s">
        <v>1197</v>
      </c>
      <c r="F43" s="622" t="s">
        <v>1198</v>
      </c>
      <c r="G43" s="623">
        <v>2023</v>
      </c>
    </row>
    <row r="44" spans="1:8" ht="26.4">
      <c r="A44" s="506" t="s">
        <v>1195</v>
      </c>
      <c r="B44" s="506" t="s">
        <v>395</v>
      </c>
      <c r="C44" s="506" t="s">
        <v>243</v>
      </c>
      <c r="D44" s="506" t="s">
        <v>1196</v>
      </c>
      <c r="E44" s="622" t="s">
        <v>1199</v>
      </c>
      <c r="F44" s="622" t="s">
        <v>1198</v>
      </c>
      <c r="G44" s="623">
        <v>2023</v>
      </c>
    </row>
    <row r="45" spans="1:8" ht="26.4">
      <c r="A45" s="506" t="s">
        <v>1195</v>
      </c>
      <c r="B45" s="506" t="s">
        <v>395</v>
      </c>
      <c r="C45" s="506" t="s">
        <v>243</v>
      </c>
      <c r="D45" s="506" t="s">
        <v>1196</v>
      </c>
      <c r="E45" s="622" t="s">
        <v>1200</v>
      </c>
      <c r="F45" s="622" t="s">
        <v>1198</v>
      </c>
      <c r="G45" s="623">
        <v>2023</v>
      </c>
    </row>
    <row r="46" spans="1:8" ht="26.4">
      <c r="A46" s="506" t="s">
        <v>1201</v>
      </c>
      <c r="B46" s="506" t="s">
        <v>1202</v>
      </c>
      <c r="C46" s="506" t="s">
        <v>1203</v>
      </c>
      <c r="D46" s="506" t="s">
        <v>395</v>
      </c>
      <c r="E46" s="622" t="s">
        <v>1204</v>
      </c>
      <c r="F46" s="622" t="s">
        <v>1205</v>
      </c>
      <c r="G46" s="623">
        <v>2023</v>
      </c>
    </row>
    <row r="47" spans="1:8" ht="26.4">
      <c r="A47" s="506" t="s">
        <v>1201</v>
      </c>
      <c r="B47" s="506" t="s">
        <v>1202</v>
      </c>
      <c r="C47" s="506" t="s">
        <v>1203</v>
      </c>
      <c r="D47" s="506" t="s">
        <v>395</v>
      </c>
      <c r="E47" s="622" t="s">
        <v>1204</v>
      </c>
      <c r="F47" s="622" t="s">
        <v>1206</v>
      </c>
      <c r="G47" s="623">
        <v>2023</v>
      </c>
    </row>
    <row r="48" spans="1:8" ht="26.4">
      <c r="A48" s="506" t="s">
        <v>1201</v>
      </c>
      <c r="B48" s="506" t="s">
        <v>1202</v>
      </c>
      <c r="C48" s="506" t="s">
        <v>1203</v>
      </c>
      <c r="D48" s="506" t="s">
        <v>1207</v>
      </c>
      <c r="E48" s="622" t="s">
        <v>1208</v>
      </c>
      <c r="F48" s="622" t="s">
        <v>1209</v>
      </c>
      <c r="G48" s="623">
        <v>2023</v>
      </c>
    </row>
    <row r="49" spans="1:7" ht="26.4">
      <c r="A49" s="189" t="s">
        <v>1201</v>
      </c>
      <c r="B49" s="189" t="s">
        <v>1202</v>
      </c>
      <c r="C49" s="189" t="s">
        <v>1203</v>
      </c>
      <c r="D49" s="189" t="s">
        <v>1207</v>
      </c>
      <c r="E49" s="190" t="s">
        <v>1210</v>
      </c>
      <c r="F49" s="190" t="s">
        <v>1211</v>
      </c>
      <c r="G49" s="258" t="s">
        <v>1212</v>
      </c>
    </row>
    <row r="50" spans="1:7">
      <c r="A50" s="506" t="s">
        <v>163</v>
      </c>
      <c r="B50" s="506" t="s">
        <v>1182</v>
      </c>
      <c r="C50" s="506" t="s">
        <v>243</v>
      </c>
      <c r="D50" s="506" t="s">
        <v>177</v>
      </c>
      <c r="E50" s="622" t="s">
        <v>1186</v>
      </c>
      <c r="F50" s="622" t="s">
        <v>1213</v>
      </c>
      <c r="G50" s="623">
        <v>2022</v>
      </c>
    </row>
    <row r="51" spans="1:7" ht="26.4">
      <c r="A51" s="189" t="s">
        <v>1201</v>
      </c>
      <c r="B51" s="189" t="s">
        <v>1214</v>
      </c>
      <c r="C51" s="189" t="s">
        <v>1203</v>
      </c>
      <c r="D51" s="189" t="s">
        <v>1215</v>
      </c>
      <c r="E51" s="190" t="s">
        <v>1216</v>
      </c>
      <c r="F51" s="190" t="s">
        <v>1217</v>
      </c>
      <c r="G51" s="258" t="s">
        <v>1212</v>
      </c>
    </row>
    <row r="52" spans="1:7" ht="26.4">
      <c r="A52" s="189" t="s">
        <v>1201</v>
      </c>
      <c r="B52" s="189" t="s">
        <v>1214</v>
      </c>
      <c r="C52" s="189" t="s">
        <v>1203</v>
      </c>
      <c r="D52" s="189" t="s">
        <v>1215</v>
      </c>
      <c r="E52" s="190" t="s">
        <v>1216</v>
      </c>
      <c r="F52" s="190" t="s">
        <v>1218</v>
      </c>
      <c r="G52" s="258" t="s">
        <v>1212</v>
      </c>
    </row>
    <row r="53" spans="1:7" ht="26.4">
      <c r="A53" s="189" t="s">
        <v>1201</v>
      </c>
      <c r="B53" s="189" t="s">
        <v>1214</v>
      </c>
      <c r="C53" s="189" t="s">
        <v>1219</v>
      </c>
      <c r="D53" s="189" t="s">
        <v>1220</v>
      </c>
      <c r="E53" s="190" t="s">
        <v>1221</v>
      </c>
      <c r="F53" s="190" t="s">
        <v>1222</v>
      </c>
      <c r="G53" s="258" t="s">
        <v>1212</v>
      </c>
    </row>
    <row r="54" spans="1:7" ht="26.4">
      <c r="A54" s="189" t="s">
        <v>1201</v>
      </c>
      <c r="B54" s="189" t="s">
        <v>1214</v>
      </c>
      <c r="C54" s="189" t="s">
        <v>1219</v>
      </c>
      <c r="D54" s="189" t="s">
        <v>1220</v>
      </c>
      <c r="E54" s="190" t="s">
        <v>1223</v>
      </c>
      <c r="F54" s="190" t="s">
        <v>1185</v>
      </c>
      <c r="G54" s="258" t="s">
        <v>1212</v>
      </c>
    </row>
    <row r="55" spans="1:7" ht="26.4">
      <c r="A55" s="189" t="s">
        <v>1224</v>
      </c>
      <c r="B55" s="189" t="s">
        <v>1202</v>
      </c>
      <c r="C55" s="189" t="s">
        <v>1203</v>
      </c>
      <c r="D55" s="189" t="s">
        <v>1196</v>
      </c>
      <c r="E55" s="190" t="s">
        <v>1225</v>
      </c>
      <c r="F55" s="190" t="s">
        <v>1226</v>
      </c>
      <c r="G55" s="258" t="s">
        <v>1212</v>
      </c>
    </row>
    <row r="56" spans="1:7" ht="26.4">
      <c r="A56" s="506" t="s">
        <v>1195</v>
      </c>
      <c r="B56" s="506" t="s">
        <v>395</v>
      </c>
      <c r="C56" s="506" t="s">
        <v>243</v>
      </c>
      <c r="D56" s="506" t="s">
        <v>1196</v>
      </c>
      <c r="E56" s="622" t="s">
        <v>1227</v>
      </c>
      <c r="F56" s="622" t="s">
        <v>1192</v>
      </c>
      <c r="G56" s="623">
        <v>2022</v>
      </c>
    </row>
    <row r="57" spans="1:7" ht="26.4">
      <c r="A57" s="189" t="s">
        <v>1228</v>
      </c>
      <c r="B57" s="189" t="s">
        <v>1228</v>
      </c>
      <c r="C57" s="189" t="s">
        <v>1229</v>
      </c>
      <c r="D57" s="189" t="s">
        <v>1230</v>
      </c>
      <c r="E57" s="190" t="s">
        <v>1231</v>
      </c>
      <c r="F57" s="190" t="s">
        <v>1232</v>
      </c>
      <c r="G57" s="258" t="s">
        <v>1212</v>
      </c>
    </row>
    <row r="58" spans="1:7" ht="26.4">
      <c r="A58" s="189" t="s">
        <v>1228</v>
      </c>
      <c r="B58" s="189" t="s">
        <v>1228</v>
      </c>
      <c r="C58" s="189" t="s">
        <v>1233</v>
      </c>
      <c r="D58" s="189" t="s">
        <v>1230</v>
      </c>
      <c r="E58" s="190" t="s">
        <v>1234</v>
      </c>
      <c r="F58" s="190" t="s">
        <v>1232</v>
      </c>
      <c r="G58" s="258" t="s">
        <v>1235</v>
      </c>
    </row>
    <row r="59" spans="1:7" ht="26.4">
      <c r="A59" s="189" t="s">
        <v>1228</v>
      </c>
      <c r="B59" s="189" t="s">
        <v>1228</v>
      </c>
      <c r="C59" s="189" t="s">
        <v>1236</v>
      </c>
      <c r="D59" s="189" t="s">
        <v>1237</v>
      </c>
      <c r="E59" s="190" t="s">
        <v>1238</v>
      </c>
      <c r="F59" s="190" t="s">
        <v>1232</v>
      </c>
      <c r="G59" s="258" t="s">
        <v>1235</v>
      </c>
    </row>
    <row r="60" spans="1:7" ht="39.6">
      <c r="A60" s="189" t="s">
        <v>1228</v>
      </c>
      <c r="B60" s="189" t="s">
        <v>1228</v>
      </c>
      <c r="C60" s="189" t="s">
        <v>1236</v>
      </c>
      <c r="D60" s="189" t="s">
        <v>1239</v>
      </c>
      <c r="E60" s="190" t="s">
        <v>1239</v>
      </c>
      <c r="F60" s="190" t="s">
        <v>1240</v>
      </c>
      <c r="G60" s="258" t="s">
        <v>1235</v>
      </c>
    </row>
    <row r="61" spans="1:7" ht="66">
      <c r="A61" s="189" t="s">
        <v>1228</v>
      </c>
      <c r="B61" s="189" t="s">
        <v>1228</v>
      </c>
      <c r="C61" s="189" t="s">
        <v>1219</v>
      </c>
      <c r="D61" s="189" t="s">
        <v>1241</v>
      </c>
      <c r="E61" s="190" t="s">
        <v>1242</v>
      </c>
      <c r="F61" s="190" t="s">
        <v>1243</v>
      </c>
      <c r="G61" s="258" t="s">
        <v>1235</v>
      </c>
    </row>
    <row r="62" spans="1:7">
      <c r="A62" s="189" t="s">
        <v>1228</v>
      </c>
      <c r="B62" s="189" t="s">
        <v>1228</v>
      </c>
      <c r="C62" s="189" t="s">
        <v>1219</v>
      </c>
      <c r="D62" s="189" t="s">
        <v>1244</v>
      </c>
      <c r="E62" s="190" t="s">
        <v>1245</v>
      </c>
      <c r="F62" s="190" t="s">
        <v>1243</v>
      </c>
      <c r="G62" s="258" t="s">
        <v>1212</v>
      </c>
    </row>
    <row r="63" spans="1:7">
      <c r="A63" s="189" t="s">
        <v>1228</v>
      </c>
      <c r="B63" s="189" t="s">
        <v>1228</v>
      </c>
      <c r="C63" s="189" t="s">
        <v>1219</v>
      </c>
      <c r="D63" s="189" t="s">
        <v>1244</v>
      </c>
      <c r="E63" s="190" t="s">
        <v>1246</v>
      </c>
      <c r="F63" s="190" t="s">
        <v>1243</v>
      </c>
      <c r="G63" s="258" t="s">
        <v>1212</v>
      </c>
    </row>
    <row r="64" spans="1:7">
      <c r="A64" s="189" t="s">
        <v>1228</v>
      </c>
      <c r="B64" s="189" t="s">
        <v>1228</v>
      </c>
      <c r="C64" s="189" t="s">
        <v>1219</v>
      </c>
      <c r="D64" s="189" t="s">
        <v>1244</v>
      </c>
      <c r="E64" s="190" t="s">
        <v>1247</v>
      </c>
      <c r="F64" s="190" t="s">
        <v>1243</v>
      </c>
      <c r="G64" s="258" t="s">
        <v>1212</v>
      </c>
    </row>
    <row r="65" spans="1:8" ht="26.4">
      <c r="A65" s="189" t="s">
        <v>1248</v>
      </c>
      <c r="B65" s="189" t="s">
        <v>1248</v>
      </c>
      <c r="C65" s="189" t="s">
        <v>911</v>
      </c>
      <c r="D65" s="189" t="s">
        <v>1249</v>
      </c>
      <c r="E65" s="190" t="s">
        <v>1250</v>
      </c>
      <c r="F65" s="190" t="s">
        <v>1251</v>
      </c>
      <c r="G65" s="350">
        <v>2021</v>
      </c>
    </row>
    <row r="66" spans="1:8">
      <c r="A66" s="189" t="s">
        <v>1248</v>
      </c>
      <c r="B66" s="189" t="s">
        <v>1248</v>
      </c>
      <c r="C66" s="189" t="s">
        <v>529</v>
      </c>
      <c r="D66" s="189" t="s">
        <v>1252</v>
      </c>
      <c r="E66" s="190" t="s">
        <v>1253</v>
      </c>
      <c r="F66" s="190" t="s">
        <v>1254</v>
      </c>
      <c r="G66" s="350">
        <v>2021</v>
      </c>
    </row>
    <row r="67" spans="1:8" ht="26.4">
      <c r="A67" s="189" t="s">
        <v>1248</v>
      </c>
      <c r="B67" s="189" t="s">
        <v>1248</v>
      </c>
      <c r="C67" s="189" t="s">
        <v>1255</v>
      </c>
      <c r="D67" s="189" t="s">
        <v>1256</v>
      </c>
      <c r="E67" s="190" t="s">
        <v>1257</v>
      </c>
      <c r="F67" s="190" t="s">
        <v>1258</v>
      </c>
      <c r="G67" s="350">
        <v>2021</v>
      </c>
    </row>
    <row r="68" spans="1:8">
      <c r="A68" s="189" t="s">
        <v>163</v>
      </c>
      <c r="B68" s="189" t="s">
        <v>395</v>
      </c>
      <c r="C68" s="189" t="s">
        <v>243</v>
      </c>
      <c r="D68" s="189" t="s">
        <v>170</v>
      </c>
      <c r="E68" s="190" t="s">
        <v>1200</v>
      </c>
      <c r="F68" s="190" t="s">
        <v>1198</v>
      </c>
      <c r="G68" s="350">
        <v>2021</v>
      </c>
    </row>
    <row r="69" spans="1:8">
      <c r="A69" s="189" t="s">
        <v>163</v>
      </c>
      <c r="B69" s="189" t="s">
        <v>395</v>
      </c>
      <c r="C69" s="189" t="s">
        <v>243</v>
      </c>
      <c r="D69" s="189" t="s">
        <v>170</v>
      </c>
      <c r="E69" s="190" t="s">
        <v>1259</v>
      </c>
      <c r="F69" s="190" t="s">
        <v>1198</v>
      </c>
      <c r="G69" s="350">
        <v>2021</v>
      </c>
    </row>
    <row r="70" spans="1:8">
      <c r="A70" s="189" t="s">
        <v>163</v>
      </c>
      <c r="B70" s="189" t="s">
        <v>395</v>
      </c>
      <c r="C70" s="189" t="s">
        <v>243</v>
      </c>
      <c r="D70" s="189" t="s">
        <v>170</v>
      </c>
      <c r="E70" s="190" t="s">
        <v>1199</v>
      </c>
      <c r="F70" s="190" t="s">
        <v>1198</v>
      </c>
      <c r="G70" s="350">
        <v>2021</v>
      </c>
    </row>
    <row r="71" spans="1:8">
      <c r="A71" s="189" t="s">
        <v>163</v>
      </c>
      <c r="B71" s="189" t="s">
        <v>395</v>
      </c>
      <c r="C71" s="189" t="s">
        <v>243</v>
      </c>
      <c r="D71" s="189" t="s">
        <v>170</v>
      </c>
      <c r="E71" s="190" t="s">
        <v>1260</v>
      </c>
      <c r="F71" s="190" t="s">
        <v>1198</v>
      </c>
      <c r="G71" s="350">
        <v>2021</v>
      </c>
    </row>
    <row r="72" spans="1:8" ht="26.4">
      <c r="A72" s="189" t="s">
        <v>163</v>
      </c>
      <c r="B72" s="189" t="s">
        <v>250</v>
      </c>
      <c r="C72" s="189" t="s">
        <v>243</v>
      </c>
      <c r="D72" s="189" t="s">
        <v>189</v>
      </c>
      <c r="E72" s="190" t="s">
        <v>1261</v>
      </c>
      <c r="F72" s="190" t="s">
        <v>1262</v>
      </c>
      <c r="G72" s="350">
        <v>2021</v>
      </c>
    </row>
    <row r="73" spans="1:8" ht="26.4">
      <c r="A73" s="189" t="s">
        <v>163</v>
      </c>
      <c r="B73" s="189" t="s">
        <v>250</v>
      </c>
      <c r="C73" s="189" t="s">
        <v>243</v>
      </c>
      <c r="D73" s="189" t="s">
        <v>189</v>
      </c>
      <c r="E73" s="190" t="s">
        <v>1263</v>
      </c>
      <c r="F73" s="190" t="s">
        <v>1264</v>
      </c>
      <c r="G73" s="350">
        <v>2021</v>
      </c>
    </row>
    <row r="74" spans="1:8" ht="66">
      <c r="A74" s="189" t="s">
        <v>1195</v>
      </c>
      <c r="B74" s="189" t="s">
        <v>250</v>
      </c>
      <c r="C74" s="189" t="s">
        <v>1265</v>
      </c>
      <c r="D74" s="189" t="s">
        <v>1266</v>
      </c>
      <c r="E74" s="190" t="s">
        <v>1267</v>
      </c>
      <c r="F74" s="190" t="s">
        <v>1268</v>
      </c>
      <c r="G74" s="350">
        <v>2021</v>
      </c>
    </row>
    <row r="75" spans="1:8">
      <c r="A75" s="189" t="s">
        <v>163</v>
      </c>
      <c r="B75" s="189" t="s">
        <v>395</v>
      </c>
      <c r="C75" s="189" t="s">
        <v>243</v>
      </c>
      <c r="D75" s="189" t="s">
        <v>1269</v>
      </c>
      <c r="E75" s="190" t="s">
        <v>1270</v>
      </c>
      <c r="F75" s="190" t="s">
        <v>1271</v>
      </c>
      <c r="G75" s="258">
        <v>2020</v>
      </c>
    </row>
    <row r="76" spans="1:8" ht="52.8">
      <c r="A76" s="189" t="s">
        <v>1248</v>
      </c>
      <c r="B76" s="189" t="s">
        <v>1248</v>
      </c>
      <c r="C76" s="189" t="s">
        <v>243</v>
      </c>
      <c r="D76" s="189" t="s">
        <v>1272</v>
      </c>
      <c r="E76" s="189" t="s">
        <v>1273</v>
      </c>
      <c r="F76" s="189" t="s">
        <v>1274</v>
      </c>
      <c r="G76" s="258">
        <v>2020</v>
      </c>
    </row>
    <row r="77" spans="1:8" ht="26.4">
      <c r="A77" s="189" t="s">
        <v>1195</v>
      </c>
      <c r="B77" s="189" t="s">
        <v>250</v>
      </c>
      <c r="C77" s="182" t="s">
        <v>243</v>
      </c>
      <c r="D77" s="189" t="s">
        <v>1275</v>
      </c>
      <c r="E77" s="189" t="s">
        <v>1276</v>
      </c>
      <c r="F77" s="189" t="s">
        <v>1277</v>
      </c>
      <c r="G77" s="167">
        <v>2020</v>
      </c>
      <c r="H77" s="249"/>
    </row>
    <row r="78" spans="1:8" ht="26.4">
      <c r="A78" s="189" t="s">
        <v>1195</v>
      </c>
      <c r="B78" s="189" t="s">
        <v>250</v>
      </c>
      <c r="C78" s="182" t="s">
        <v>243</v>
      </c>
      <c r="D78" s="189" t="s">
        <v>1275</v>
      </c>
      <c r="E78" s="189" t="s">
        <v>1276</v>
      </c>
      <c r="F78" s="189" t="s">
        <v>1278</v>
      </c>
      <c r="G78" s="167">
        <v>2020</v>
      </c>
      <c r="H78" s="176"/>
    </row>
    <row r="79" spans="1:8" ht="26.4">
      <c r="A79" s="190" t="s">
        <v>1195</v>
      </c>
      <c r="B79" s="190" t="s">
        <v>250</v>
      </c>
      <c r="C79" s="190" t="s">
        <v>257</v>
      </c>
      <c r="D79" s="190" t="s">
        <v>1183</v>
      </c>
      <c r="E79" s="190" t="s">
        <v>1279</v>
      </c>
      <c r="F79" s="190" t="s">
        <v>1280</v>
      </c>
      <c r="G79" s="350">
        <v>2020</v>
      </c>
    </row>
    <row r="80" spans="1:8" ht="39.6">
      <c r="A80" s="190" t="s">
        <v>1195</v>
      </c>
      <c r="B80" s="190" t="s">
        <v>250</v>
      </c>
      <c r="C80" s="190" t="s">
        <v>257</v>
      </c>
      <c r="D80" s="190" t="s">
        <v>1281</v>
      </c>
      <c r="E80" s="190" t="s">
        <v>1282</v>
      </c>
      <c r="F80" s="190" t="s">
        <v>1280</v>
      </c>
      <c r="G80" s="350">
        <v>2020</v>
      </c>
    </row>
    <row r="81" spans="1:7" ht="52.8">
      <c r="A81" s="190" t="s">
        <v>1195</v>
      </c>
      <c r="B81" s="190" t="s">
        <v>250</v>
      </c>
      <c r="C81" s="190" t="s">
        <v>257</v>
      </c>
      <c r="D81" s="190" t="s">
        <v>1266</v>
      </c>
      <c r="E81" s="190" t="s">
        <v>1283</v>
      </c>
      <c r="F81" s="190" t="s">
        <v>1280</v>
      </c>
      <c r="G81" s="350">
        <v>2020</v>
      </c>
    </row>
    <row r="82" spans="1:7" ht="26.4">
      <c r="A82" s="190" t="s">
        <v>1195</v>
      </c>
      <c r="B82" s="190" t="s">
        <v>250</v>
      </c>
      <c r="C82" s="190" t="s">
        <v>257</v>
      </c>
      <c r="D82" s="190" t="s">
        <v>641</v>
      </c>
      <c r="E82" s="190" t="s">
        <v>1284</v>
      </c>
      <c r="F82" s="190" t="s">
        <v>1280</v>
      </c>
      <c r="G82" s="350">
        <v>2020</v>
      </c>
    </row>
    <row r="83" spans="1:7" ht="26.4">
      <c r="A83" s="190" t="s">
        <v>1248</v>
      </c>
      <c r="B83" s="190" t="s">
        <v>1248</v>
      </c>
      <c r="C83" s="190" t="s">
        <v>911</v>
      </c>
      <c r="D83" s="190" t="s">
        <v>1285</v>
      </c>
      <c r="E83" s="190" t="s">
        <v>1286</v>
      </c>
      <c r="F83" s="190" t="s">
        <v>1251</v>
      </c>
      <c r="G83" s="350">
        <v>2020</v>
      </c>
    </row>
    <row r="84" spans="1:7" ht="39.6">
      <c r="A84" s="190" t="s">
        <v>1248</v>
      </c>
      <c r="B84" s="190" t="s">
        <v>1248</v>
      </c>
      <c r="C84" s="190" t="s">
        <v>911</v>
      </c>
      <c r="D84" s="190" t="s">
        <v>1285</v>
      </c>
      <c r="E84" s="190" t="s">
        <v>1287</v>
      </c>
      <c r="F84" s="190" t="s">
        <v>1251</v>
      </c>
      <c r="G84" s="350">
        <v>2020</v>
      </c>
    </row>
    <row r="85" spans="1:7" ht="26.4">
      <c r="A85" s="190" t="s">
        <v>1248</v>
      </c>
      <c r="B85" s="190" t="s">
        <v>1248</v>
      </c>
      <c r="C85" s="190" t="s">
        <v>529</v>
      </c>
      <c r="D85" s="190" t="s">
        <v>527</v>
      </c>
      <c r="E85" s="189" t="s">
        <v>1288</v>
      </c>
      <c r="F85" s="190" t="s">
        <v>1289</v>
      </c>
      <c r="G85" s="258">
        <v>2019</v>
      </c>
    </row>
    <row r="86" spans="1:7" ht="26.4">
      <c r="A86" s="190" t="s">
        <v>1248</v>
      </c>
      <c r="B86" s="190" t="s">
        <v>1248</v>
      </c>
      <c r="C86" s="190" t="s">
        <v>529</v>
      </c>
      <c r="D86" s="190" t="s">
        <v>1290</v>
      </c>
      <c r="E86" s="190" t="s">
        <v>1291</v>
      </c>
      <c r="F86" s="190" t="s">
        <v>1292</v>
      </c>
      <c r="G86" s="258">
        <v>2019</v>
      </c>
    </row>
    <row r="87" spans="1:7" ht="39.6">
      <c r="A87" s="189" t="s">
        <v>1248</v>
      </c>
      <c r="B87" s="189" t="s">
        <v>1248</v>
      </c>
      <c r="C87" s="189" t="s">
        <v>257</v>
      </c>
      <c r="D87" s="189" t="s">
        <v>1293</v>
      </c>
      <c r="E87" s="189" t="s">
        <v>1294</v>
      </c>
      <c r="F87" s="189" t="s">
        <v>1251</v>
      </c>
      <c r="G87" s="258">
        <v>2019</v>
      </c>
    </row>
    <row r="88" spans="1:7" ht="39.6">
      <c r="A88" s="189" t="s">
        <v>1248</v>
      </c>
      <c r="B88" s="189" t="s">
        <v>1248</v>
      </c>
      <c r="C88" s="189" t="s">
        <v>257</v>
      </c>
      <c r="D88" s="189" t="s">
        <v>1293</v>
      </c>
      <c r="E88" s="189" t="s">
        <v>1295</v>
      </c>
      <c r="F88" s="189" t="s">
        <v>1251</v>
      </c>
      <c r="G88" s="258">
        <v>2019</v>
      </c>
    </row>
    <row r="89" spans="1:7" ht="39.6">
      <c r="A89" s="189" t="s">
        <v>1248</v>
      </c>
      <c r="B89" s="189" t="s">
        <v>1248</v>
      </c>
      <c r="C89" s="189" t="s">
        <v>257</v>
      </c>
      <c r="D89" s="189" t="s">
        <v>1293</v>
      </c>
      <c r="E89" s="189" t="s">
        <v>1296</v>
      </c>
      <c r="F89" s="189" t="s">
        <v>1251</v>
      </c>
      <c r="G89" s="258">
        <v>2019</v>
      </c>
    </row>
    <row r="90" spans="1:7" ht="39.6">
      <c r="A90" s="189" t="s">
        <v>1248</v>
      </c>
      <c r="B90" s="189" t="s">
        <v>1248</v>
      </c>
      <c r="C90" s="189" t="s">
        <v>257</v>
      </c>
      <c r="D90" s="189" t="s">
        <v>1293</v>
      </c>
      <c r="E90" s="189" t="s">
        <v>1297</v>
      </c>
      <c r="F90" s="189" t="s">
        <v>1251</v>
      </c>
      <c r="G90" s="258">
        <v>2019</v>
      </c>
    </row>
    <row r="91" spans="1:7" ht="39.6">
      <c r="A91" s="189" t="s">
        <v>1248</v>
      </c>
      <c r="B91" s="189" t="s">
        <v>1248</v>
      </c>
      <c r="C91" s="189" t="s">
        <v>257</v>
      </c>
      <c r="D91" s="189" t="s">
        <v>1293</v>
      </c>
      <c r="E91" s="189" t="s">
        <v>1298</v>
      </c>
      <c r="F91" s="189" t="s">
        <v>1251</v>
      </c>
      <c r="G91" s="258">
        <v>2019</v>
      </c>
    </row>
    <row r="92" spans="1:7" ht="39.6">
      <c r="A92" s="189" t="s">
        <v>1248</v>
      </c>
      <c r="B92" s="189" t="s">
        <v>1248</v>
      </c>
      <c r="C92" s="189" t="s">
        <v>257</v>
      </c>
      <c r="D92" s="189" t="s">
        <v>1293</v>
      </c>
      <c r="E92" s="189" t="s">
        <v>1299</v>
      </c>
      <c r="F92" s="189" t="s">
        <v>1251</v>
      </c>
      <c r="G92" s="258">
        <v>2019</v>
      </c>
    </row>
    <row r="93" spans="1:7" ht="39.6">
      <c r="A93" s="189" t="s">
        <v>1248</v>
      </c>
      <c r="B93" s="189" t="s">
        <v>1248</v>
      </c>
      <c r="C93" s="189" t="s">
        <v>257</v>
      </c>
      <c r="D93" s="189" t="s">
        <v>1293</v>
      </c>
      <c r="E93" s="189" t="s">
        <v>1300</v>
      </c>
      <c r="F93" s="189" t="s">
        <v>1251</v>
      </c>
      <c r="G93" s="258">
        <v>2019</v>
      </c>
    </row>
    <row r="94" spans="1:7" ht="39.6">
      <c r="A94" s="189" t="s">
        <v>1248</v>
      </c>
      <c r="B94" s="189" t="s">
        <v>1248</v>
      </c>
      <c r="C94" s="189" t="s">
        <v>257</v>
      </c>
      <c r="D94" s="189" t="s">
        <v>1293</v>
      </c>
      <c r="E94" s="189" t="s">
        <v>1301</v>
      </c>
      <c r="F94" s="189" t="s">
        <v>1251</v>
      </c>
      <c r="G94" s="258">
        <v>2019</v>
      </c>
    </row>
    <row r="95" spans="1:7" ht="26.4">
      <c r="A95" s="200" t="s">
        <v>163</v>
      </c>
      <c r="B95" s="200" t="s">
        <v>250</v>
      </c>
      <c r="C95" s="200" t="s">
        <v>243</v>
      </c>
      <c r="D95" s="154" t="s">
        <v>189</v>
      </c>
      <c r="E95" s="154" t="s">
        <v>1302</v>
      </c>
      <c r="F95" s="154" t="s">
        <v>1303</v>
      </c>
      <c r="G95" s="220">
        <v>2019</v>
      </c>
    </row>
    <row r="96" spans="1:7" ht="26.4">
      <c r="A96" s="189" t="s">
        <v>1248</v>
      </c>
      <c r="B96" s="189" t="s">
        <v>1248</v>
      </c>
      <c r="C96" s="189" t="s">
        <v>257</v>
      </c>
      <c r="D96" s="189" t="s">
        <v>1304</v>
      </c>
      <c r="E96" s="189" t="s">
        <v>1305</v>
      </c>
      <c r="F96" s="189" t="s">
        <v>1306</v>
      </c>
      <c r="G96" s="258">
        <v>2019</v>
      </c>
    </row>
    <row r="97" spans="1:8" ht="26.4">
      <c r="A97" s="189" t="s">
        <v>1248</v>
      </c>
      <c r="B97" s="189" t="s">
        <v>1248</v>
      </c>
      <c r="C97" s="189" t="s">
        <v>257</v>
      </c>
      <c r="D97" s="189" t="s">
        <v>1304</v>
      </c>
      <c r="E97" s="189" t="s">
        <v>1307</v>
      </c>
      <c r="F97" s="189" t="s">
        <v>1308</v>
      </c>
      <c r="G97" s="258">
        <v>2019</v>
      </c>
    </row>
    <row r="98" spans="1:8" ht="26.4">
      <c r="A98" s="189" t="s">
        <v>163</v>
      </c>
      <c r="B98" s="189" t="s">
        <v>250</v>
      </c>
      <c r="C98" s="182" t="s">
        <v>243</v>
      </c>
      <c r="D98" s="189" t="s">
        <v>189</v>
      </c>
      <c r="E98" s="189" t="s">
        <v>1263</v>
      </c>
      <c r="F98" s="189" t="s">
        <v>1309</v>
      </c>
      <c r="G98" s="258">
        <v>2018</v>
      </c>
    </row>
    <row r="99" spans="1:8" ht="39.6">
      <c r="A99" s="166" t="s">
        <v>1195</v>
      </c>
      <c r="B99" s="189" t="s">
        <v>250</v>
      </c>
      <c r="C99" s="182" t="s">
        <v>257</v>
      </c>
      <c r="D99" s="189" t="s">
        <v>1310</v>
      </c>
      <c r="E99" s="189" t="s">
        <v>1311</v>
      </c>
      <c r="F99" s="190" t="s">
        <v>1312</v>
      </c>
      <c r="G99" s="220">
        <v>2018</v>
      </c>
    </row>
    <row r="100" spans="1:8" ht="26.4">
      <c r="A100" s="166" t="s">
        <v>1195</v>
      </c>
      <c r="B100" s="189" t="s">
        <v>250</v>
      </c>
      <c r="C100" s="182" t="s">
        <v>257</v>
      </c>
      <c r="D100" s="189" t="s">
        <v>1266</v>
      </c>
      <c r="E100" s="189" t="s">
        <v>1313</v>
      </c>
      <c r="F100" s="190" t="s">
        <v>1312</v>
      </c>
      <c r="G100" s="220">
        <v>2018</v>
      </c>
    </row>
    <row r="101" spans="1:8" ht="39.6">
      <c r="A101" s="166" t="s">
        <v>1195</v>
      </c>
      <c r="B101" s="189" t="s">
        <v>250</v>
      </c>
      <c r="C101" s="182" t="s">
        <v>257</v>
      </c>
      <c r="D101" s="189" t="s">
        <v>1266</v>
      </c>
      <c r="E101" s="189" t="s">
        <v>1314</v>
      </c>
      <c r="F101" s="190" t="s">
        <v>1312</v>
      </c>
      <c r="G101" s="220">
        <v>2018</v>
      </c>
    </row>
    <row r="102" spans="1:8" ht="26.4">
      <c r="A102" s="166" t="s">
        <v>1195</v>
      </c>
      <c r="B102" s="189" t="s">
        <v>250</v>
      </c>
      <c r="C102" s="182" t="s">
        <v>257</v>
      </c>
      <c r="D102" s="189" t="s">
        <v>1266</v>
      </c>
      <c r="E102" s="189" t="s">
        <v>1315</v>
      </c>
      <c r="F102" s="190" t="s">
        <v>1312</v>
      </c>
      <c r="G102" s="220">
        <v>2018</v>
      </c>
    </row>
    <row r="103" spans="1:8" ht="79.2">
      <c r="A103" s="166" t="s">
        <v>1195</v>
      </c>
      <c r="B103" s="189" t="s">
        <v>250</v>
      </c>
      <c r="C103" s="182" t="s">
        <v>257</v>
      </c>
      <c r="D103" s="189" t="s">
        <v>1266</v>
      </c>
      <c r="E103" s="189" t="s">
        <v>1316</v>
      </c>
      <c r="F103" s="190" t="s">
        <v>1317</v>
      </c>
      <c r="G103" s="220">
        <v>2018</v>
      </c>
    </row>
    <row r="104" spans="1:8" ht="79.2">
      <c r="A104" s="166" t="s">
        <v>1195</v>
      </c>
      <c r="B104" s="189" t="s">
        <v>250</v>
      </c>
      <c r="C104" s="182" t="s">
        <v>257</v>
      </c>
      <c r="D104" s="189" t="s">
        <v>1266</v>
      </c>
      <c r="E104" s="189" t="s">
        <v>1318</v>
      </c>
      <c r="F104" s="190" t="s">
        <v>1317</v>
      </c>
      <c r="G104" s="220">
        <v>2018</v>
      </c>
    </row>
    <row r="105" spans="1:8" ht="92.4">
      <c r="A105" s="166" t="s">
        <v>1195</v>
      </c>
      <c r="B105" s="189" t="s">
        <v>250</v>
      </c>
      <c r="C105" s="182" t="s">
        <v>257</v>
      </c>
      <c r="D105" s="189" t="s">
        <v>1266</v>
      </c>
      <c r="E105" s="189" t="s">
        <v>1319</v>
      </c>
      <c r="F105" s="190" t="s">
        <v>1317</v>
      </c>
      <c r="G105" s="220">
        <v>2018</v>
      </c>
    </row>
    <row r="106" spans="1:8" ht="26.4">
      <c r="A106" s="166" t="s">
        <v>1248</v>
      </c>
      <c r="B106" s="189" t="s">
        <v>1248</v>
      </c>
      <c r="C106" s="182" t="s">
        <v>257</v>
      </c>
      <c r="D106" s="189" t="s">
        <v>1320</v>
      </c>
      <c r="E106" s="189" t="s">
        <v>1321</v>
      </c>
      <c r="F106" s="189" t="s">
        <v>1306</v>
      </c>
      <c r="G106" s="167">
        <v>2018</v>
      </c>
    </row>
    <row r="107" spans="1:8" ht="26.4">
      <c r="A107" s="166" t="s">
        <v>1248</v>
      </c>
      <c r="B107" s="189" t="s">
        <v>1248</v>
      </c>
      <c r="C107" s="182" t="s">
        <v>257</v>
      </c>
      <c r="D107" s="189" t="s">
        <v>1320</v>
      </c>
      <c r="E107" s="189" t="s">
        <v>1322</v>
      </c>
      <c r="F107" s="189" t="s">
        <v>1306</v>
      </c>
      <c r="G107" s="167">
        <v>2018</v>
      </c>
    </row>
    <row r="108" spans="1:8" ht="26.4">
      <c r="A108" s="189" t="s">
        <v>1248</v>
      </c>
      <c r="B108" s="189" t="s">
        <v>1248</v>
      </c>
      <c r="C108" s="182" t="s">
        <v>529</v>
      </c>
      <c r="D108" s="189" t="s">
        <v>527</v>
      </c>
      <c r="E108" s="189" t="s">
        <v>1288</v>
      </c>
      <c r="F108" s="189" t="s">
        <v>1323</v>
      </c>
      <c r="G108" s="167">
        <v>2017</v>
      </c>
    </row>
    <row r="109" spans="1:8">
      <c r="A109" s="189" t="s">
        <v>163</v>
      </c>
      <c r="B109" s="189" t="s">
        <v>395</v>
      </c>
      <c r="C109" s="182" t="s">
        <v>243</v>
      </c>
      <c r="D109" s="189" t="s">
        <v>164</v>
      </c>
      <c r="E109" s="189" t="s">
        <v>1324</v>
      </c>
      <c r="F109" s="189" t="s">
        <v>1198</v>
      </c>
      <c r="G109" s="167">
        <v>2017</v>
      </c>
    </row>
    <row r="110" spans="1:8">
      <c r="A110" s="189" t="s">
        <v>163</v>
      </c>
      <c r="B110" s="189" t="s">
        <v>395</v>
      </c>
      <c r="C110" s="182" t="s">
        <v>243</v>
      </c>
      <c r="D110" s="189" t="s">
        <v>164</v>
      </c>
      <c r="E110" s="189" t="s">
        <v>1325</v>
      </c>
      <c r="F110" s="189" t="s">
        <v>1198</v>
      </c>
      <c r="G110" s="167">
        <v>2017</v>
      </c>
    </row>
    <row r="111" spans="1:8" ht="26.4">
      <c r="A111" s="189" t="s">
        <v>1195</v>
      </c>
      <c r="B111" s="189" t="s">
        <v>250</v>
      </c>
      <c r="C111" s="182" t="s">
        <v>243</v>
      </c>
      <c r="D111" s="189" t="s">
        <v>1275</v>
      </c>
      <c r="E111" s="189" t="s">
        <v>1276</v>
      </c>
      <c r="F111" s="189" t="s">
        <v>1326</v>
      </c>
      <c r="G111" s="167">
        <v>2017</v>
      </c>
      <c r="H111" s="249"/>
    </row>
    <row r="112" spans="1:8" ht="39.6">
      <c r="A112" s="189" t="s">
        <v>163</v>
      </c>
      <c r="B112" s="189" t="s">
        <v>250</v>
      </c>
      <c r="C112" s="182" t="s">
        <v>257</v>
      </c>
      <c r="D112" s="189" t="s">
        <v>641</v>
      </c>
      <c r="E112" s="189" t="s">
        <v>1327</v>
      </c>
      <c r="F112" s="189" t="s">
        <v>1328</v>
      </c>
      <c r="G112" s="167">
        <v>2017</v>
      </c>
    </row>
    <row r="113" spans="1:7" ht="26.4">
      <c r="A113" s="189" t="s">
        <v>163</v>
      </c>
      <c r="B113" s="189" t="s">
        <v>250</v>
      </c>
      <c r="C113" s="182" t="s">
        <v>257</v>
      </c>
      <c r="D113" s="189" t="s">
        <v>641</v>
      </c>
      <c r="E113" s="189" t="s">
        <v>1329</v>
      </c>
      <c r="F113" s="189" t="s">
        <v>1330</v>
      </c>
      <c r="G113" s="167">
        <v>2017</v>
      </c>
    </row>
    <row r="114" spans="1:7">
      <c r="A114" s="189" t="s">
        <v>163</v>
      </c>
      <c r="B114" s="189" t="s">
        <v>256</v>
      </c>
      <c r="C114" s="182" t="s">
        <v>514</v>
      </c>
      <c r="D114" s="189" t="s">
        <v>190</v>
      </c>
      <c r="E114" s="189" t="s">
        <v>1331</v>
      </c>
      <c r="F114" s="189" t="s">
        <v>1332</v>
      </c>
      <c r="G114" s="167">
        <v>2017</v>
      </c>
    </row>
    <row r="115" spans="1:7" ht="26.4">
      <c r="A115" s="166" t="s">
        <v>1195</v>
      </c>
      <c r="B115" s="189" t="s">
        <v>250</v>
      </c>
      <c r="C115" s="182" t="s">
        <v>257</v>
      </c>
      <c r="D115" s="189" t="s">
        <v>1266</v>
      </c>
      <c r="E115" s="189" t="s">
        <v>1329</v>
      </c>
      <c r="F115" s="189" t="s">
        <v>1312</v>
      </c>
      <c r="G115" s="167">
        <v>2017</v>
      </c>
    </row>
    <row r="116" spans="1:7" ht="316.8">
      <c r="A116" s="166" t="s">
        <v>1195</v>
      </c>
      <c r="B116" s="189" t="s">
        <v>250</v>
      </c>
      <c r="C116" s="182" t="s">
        <v>257</v>
      </c>
      <c r="D116" s="189" t="s">
        <v>1266</v>
      </c>
      <c r="E116" s="189" t="s">
        <v>1333</v>
      </c>
      <c r="F116" s="189" t="s">
        <v>1334</v>
      </c>
      <c r="G116" s="167">
        <v>2017</v>
      </c>
    </row>
    <row r="117" spans="1:7" ht="52.8">
      <c r="A117" s="166" t="s">
        <v>1195</v>
      </c>
      <c r="B117" s="189" t="s">
        <v>250</v>
      </c>
      <c r="C117" s="182" t="s">
        <v>257</v>
      </c>
      <c r="D117" s="189" t="s">
        <v>1266</v>
      </c>
      <c r="E117" s="189" t="s">
        <v>1335</v>
      </c>
      <c r="F117" s="189" t="s">
        <v>1312</v>
      </c>
      <c r="G117" s="167">
        <v>2017</v>
      </c>
    </row>
    <row r="118" spans="1:7" ht="39.6">
      <c r="A118" s="166" t="s">
        <v>1195</v>
      </c>
      <c r="B118" s="189" t="s">
        <v>250</v>
      </c>
      <c r="C118" s="182" t="s">
        <v>257</v>
      </c>
      <c r="D118" s="189" t="s">
        <v>1266</v>
      </c>
      <c r="E118" s="189" t="s">
        <v>1327</v>
      </c>
      <c r="F118" s="189" t="s">
        <v>1312</v>
      </c>
      <c r="G118" s="167">
        <v>2017</v>
      </c>
    </row>
    <row r="119" spans="1:7">
      <c r="A119" s="189" t="s">
        <v>1248</v>
      </c>
      <c r="B119" s="189" t="s">
        <v>1248</v>
      </c>
      <c r="C119" s="182" t="s">
        <v>529</v>
      </c>
      <c r="D119" s="189" t="s">
        <v>1336</v>
      </c>
      <c r="E119" s="189" t="s">
        <v>1337</v>
      </c>
      <c r="F119" s="189" t="s">
        <v>1254</v>
      </c>
      <c r="G119" s="258">
        <v>2016</v>
      </c>
    </row>
    <row r="120" spans="1:7">
      <c r="A120" s="189" t="s">
        <v>163</v>
      </c>
      <c r="B120" s="189" t="s">
        <v>395</v>
      </c>
      <c r="C120" s="182" t="s">
        <v>243</v>
      </c>
      <c r="D120" s="189" t="s">
        <v>164</v>
      </c>
      <c r="E120" s="189" t="s">
        <v>1338</v>
      </c>
      <c r="F120" s="189" t="s">
        <v>1274</v>
      </c>
      <c r="G120" s="258">
        <v>2016</v>
      </c>
    </row>
    <row r="121" spans="1:7" ht="26.4">
      <c r="A121" s="189" t="s">
        <v>163</v>
      </c>
      <c r="B121" s="189" t="s">
        <v>395</v>
      </c>
      <c r="C121" s="182" t="s">
        <v>243</v>
      </c>
      <c r="D121" s="189" t="s">
        <v>1269</v>
      </c>
      <c r="E121" s="189" t="s">
        <v>1339</v>
      </c>
      <c r="F121" s="189" t="s">
        <v>1340</v>
      </c>
      <c r="G121" s="258">
        <v>2016</v>
      </c>
    </row>
    <row r="122" spans="1:7" ht="26.4">
      <c r="A122" s="189" t="s">
        <v>163</v>
      </c>
      <c r="B122" s="189" t="s">
        <v>250</v>
      </c>
      <c r="C122" s="182" t="s">
        <v>243</v>
      </c>
      <c r="D122" s="189" t="s">
        <v>189</v>
      </c>
      <c r="E122" s="189" t="s">
        <v>1341</v>
      </c>
      <c r="F122" s="189" t="s">
        <v>1342</v>
      </c>
      <c r="G122" s="258">
        <v>2016</v>
      </c>
    </row>
    <row r="123" spans="1:7">
      <c r="A123" s="189" t="s">
        <v>1195</v>
      </c>
      <c r="B123" s="189" t="s">
        <v>395</v>
      </c>
      <c r="C123" s="182" t="s">
        <v>243</v>
      </c>
      <c r="D123" s="189" t="s">
        <v>308</v>
      </c>
      <c r="E123" s="189" t="s">
        <v>1343</v>
      </c>
      <c r="F123" s="189" t="s">
        <v>1274</v>
      </c>
      <c r="G123" s="258">
        <v>2015</v>
      </c>
    </row>
    <row r="124" spans="1:7" s="10" customFormat="1">
      <c r="A124" s="189" t="s">
        <v>1248</v>
      </c>
      <c r="B124" s="189" t="s">
        <v>1248</v>
      </c>
      <c r="C124" s="182" t="s">
        <v>243</v>
      </c>
      <c r="D124" s="189" t="s">
        <v>1344</v>
      </c>
      <c r="E124" s="189" t="s">
        <v>1345</v>
      </c>
      <c r="F124" s="189" t="s">
        <v>1346</v>
      </c>
      <c r="G124" s="258">
        <v>2014</v>
      </c>
    </row>
    <row r="125" spans="1:7">
      <c r="A125" s="189" t="s">
        <v>1248</v>
      </c>
      <c r="B125" s="189" t="s">
        <v>1248</v>
      </c>
      <c r="C125" s="182" t="s">
        <v>243</v>
      </c>
      <c r="D125" s="189" t="s">
        <v>1344</v>
      </c>
      <c r="E125" s="189" t="s">
        <v>1347</v>
      </c>
      <c r="F125" s="189" t="s">
        <v>1346</v>
      </c>
      <c r="G125" s="258">
        <v>2014</v>
      </c>
    </row>
    <row r="126" spans="1:7">
      <c r="A126" s="189" t="s">
        <v>1248</v>
      </c>
      <c r="B126" s="189" t="s">
        <v>1248</v>
      </c>
      <c r="C126" s="182" t="s">
        <v>243</v>
      </c>
      <c r="D126" s="189" t="s">
        <v>1344</v>
      </c>
      <c r="E126" s="189" t="s">
        <v>1348</v>
      </c>
      <c r="F126" s="189" t="s">
        <v>1346</v>
      </c>
      <c r="G126" s="258">
        <v>2014</v>
      </c>
    </row>
    <row r="127" spans="1:7" ht="26.4">
      <c r="A127" s="189" t="s">
        <v>163</v>
      </c>
      <c r="B127" s="189" t="s">
        <v>250</v>
      </c>
      <c r="C127" s="182" t="s">
        <v>243</v>
      </c>
      <c r="D127" s="189" t="s">
        <v>189</v>
      </c>
      <c r="E127" s="189" t="s">
        <v>1349</v>
      </c>
      <c r="F127" s="189" t="s">
        <v>1350</v>
      </c>
      <c r="G127" s="258">
        <v>2014</v>
      </c>
    </row>
    <row r="128" spans="1:7">
      <c r="A128" s="189" t="s">
        <v>1195</v>
      </c>
      <c r="B128" s="189" t="s">
        <v>395</v>
      </c>
      <c r="C128" s="182" t="s">
        <v>243</v>
      </c>
      <c r="D128" s="189" t="s">
        <v>308</v>
      </c>
      <c r="E128" s="189" t="s">
        <v>1351</v>
      </c>
      <c r="F128" s="189" t="s">
        <v>1198</v>
      </c>
      <c r="G128" s="258">
        <v>2014</v>
      </c>
    </row>
    <row r="129" spans="1:7">
      <c r="A129" s="189" t="s">
        <v>1195</v>
      </c>
      <c r="B129" s="189" t="s">
        <v>395</v>
      </c>
      <c r="C129" s="182" t="s">
        <v>243</v>
      </c>
      <c r="D129" s="189" t="s">
        <v>308</v>
      </c>
      <c r="E129" s="189" t="s">
        <v>1352</v>
      </c>
      <c r="F129" s="189" t="s">
        <v>1198</v>
      </c>
      <c r="G129" s="258">
        <v>2014</v>
      </c>
    </row>
    <row r="130" spans="1:7">
      <c r="A130" s="351" t="s">
        <v>1248</v>
      </c>
      <c r="B130" s="351" t="s">
        <v>1248</v>
      </c>
      <c r="C130" s="351" t="s">
        <v>243</v>
      </c>
      <c r="D130" s="351" t="s">
        <v>1353</v>
      </c>
      <c r="E130" s="351" t="s">
        <v>1354</v>
      </c>
      <c r="F130" s="351" t="s">
        <v>1254</v>
      </c>
      <c r="G130" s="352">
        <v>2013</v>
      </c>
    </row>
    <row r="131" spans="1:7">
      <c r="A131" s="189" t="s">
        <v>163</v>
      </c>
      <c r="B131" s="189" t="s">
        <v>395</v>
      </c>
      <c r="C131" s="182" t="s">
        <v>243</v>
      </c>
      <c r="D131" s="189" t="s">
        <v>1269</v>
      </c>
      <c r="E131" s="189" t="s">
        <v>1259</v>
      </c>
      <c r="F131" s="189" t="s">
        <v>1274</v>
      </c>
      <c r="G131" s="258">
        <v>2013</v>
      </c>
    </row>
    <row r="132" spans="1:7" ht="26.4">
      <c r="A132" s="189" t="s">
        <v>163</v>
      </c>
      <c r="B132" s="189" t="s">
        <v>250</v>
      </c>
      <c r="C132" s="182" t="s">
        <v>243</v>
      </c>
      <c r="D132" s="189" t="s">
        <v>189</v>
      </c>
      <c r="E132" s="189" t="s">
        <v>1355</v>
      </c>
      <c r="F132" s="189" t="s">
        <v>1198</v>
      </c>
      <c r="G132" s="258">
        <v>2013</v>
      </c>
    </row>
    <row r="133" spans="1:7">
      <c r="A133" s="189" t="s">
        <v>1195</v>
      </c>
      <c r="B133" s="189" t="s">
        <v>395</v>
      </c>
      <c r="C133" s="182" t="s">
        <v>243</v>
      </c>
      <c r="D133" s="189" t="s">
        <v>308</v>
      </c>
      <c r="E133" s="189" t="s">
        <v>1356</v>
      </c>
      <c r="F133" s="189" t="s">
        <v>1274</v>
      </c>
      <c r="G133" s="258">
        <v>2013</v>
      </c>
    </row>
    <row r="134" spans="1:7">
      <c r="A134" s="353" t="s">
        <v>163</v>
      </c>
      <c r="B134" s="353" t="s">
        <v>395</v>
      </c>
      <c r="C134" s="354" t="s">
        <v>243</v>
      </c>
      <c r="D134" s="353" t="s">
        <v>164</v>
      </c>
      <c r="E134" s="353" t="s">
        <v>1357</v>
      </c>
      <c r="F134" s="353" t="s">
        <v>1358</v>
      </c>
      <c r="G134" s="350">
        <v>2012</v>
      </c>
    </row>
    <row r="135" spans="1:7">
      <c r="A135" s="353" t="s">
        <v>163</v>
      </c>
      <c r="B135" s="353" t="s">
        <v>256</v>
      </c>
      <c r="C135" s="354" t="s">
        <v>514</v>
      </c>
      <c r="D135" s="353" t="s">
        <v>190</v>
      </c>
      <c r="E135" s="353" t="s">
        <v>1359</v>
      </c>
      <c r="F135" s="353" t="s">
        <v>1274</v>
      </c>
      <c r="G135" s="350">
        <v>2008</v>
      </c>
    </row>
    <row r="136" spans="1:7">
      <c r="A136" s="353" t="s">
        <v>163</v>
      </c>
      <c r="B136" s="353" t="s">
        <v>256</v>
      </c>
      <c r="C136" s="354" t="s">
        <v>514</v>
      </c>
      <c r="D136" s="353" t="s">
        <v>190</v>
      </c>
      <c r="E136" s="353" t="s">
        <v>1360</v>
      </c>
      <c r="F136" s="353" t="s">
        <v>1332</v>
      </c>
      <c r="G136" s="350">
        <v>2008</v>
      </c>
    </row>
    <row r="137" spans="1:7" ht="26.4">
      <c r="A137" s="353" t="s">
        <v>163</v>
      </c>
      <c r="B137" s="353" t="s">
        <v>256</v>
      </c>
      <c r="C137" s="354" t="s">
        <v>514</v>
      </c>
      <c r="D137" s="353" t="s">
        <v>190</v>
      </c>
      <c r="E137" s="353" t="s">
        <v>1361</v>
      </c>
      <c r="F137" s="353" t="s">
        <v>1362</v>
      </c>
      <c r="G137" s="350">
        <v>1996</v>
      </c>
    </row>
    <row r="138" spans="1:7" ht="26.4">
      <c r="A138" s="353" t="s">
        <v>163</v>
      </c>
      <c r="B138" s="353" t="s">
        <v>256</v>
      </c>
      <c r="C138" s="354" t="s">
        <v>514</v>
      </c>
      <c r="D138" s="353" t="s">
        <v>190</v>
      </c>
      <c r="E138" s="353" t="s">
        <v>1363</v>
      </c>
      <c r="F138" s="353" t="s">
        <v>1364</v>
      </c>
      <c r="G138" s="350">
        <v>1982</v>
      </c>
    </row>
  </sheetData>
  <sheetProtection algorithmName="SHA-512" hashValue="XPlkgNDSscJX3Vs3ryhugSeIkUm0BHlWRzK55LCzqXuaSFu1C+vxDxvl79pVegtyEEBwItVgdmZMswPJgHC2Kw==" saltValue="hDlSLb4cSWGcfGDc0eWkNA==" spinCount="100000" sheet="1" objects="1" scenarios="1"/>
  <mergeCells count="13">
    <mergeCell ref="A7:H7"/>
    <mergeCell ref="A9:H9"/>
    <mergeCell ref="A11:H11"/>
    <mergeCell ref="A15:H15"/>
    <mergeCell ref="A35:G35"/>
    <mergeCell ref="A19:H19"/>
    <mergeCell ref="A22:H22"/>
    <mergeCell ref="A23:H23"/>
    <mergeCell ref="A24:H24"/>
    <mergeCell ref="A25:H25"/>
    <mergeCell ref="A27:G27"/>
    <mergeCell ref="A33:C33"/>
    <mergeCell ref="A32:C32"/>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F1CC9-007D-405B-9A60-E603EF8B5524}">
  <sheetPr>
    <tabColor rgb="FF000F7B"/>
  </sheetPr>
  <dimension ref="A2:B133"/>
  <sheetViews>
    <sheetView showGridLines="0" zoomScaleNormal="100" workbookViewId="0"/>
  </sheetViews>
  <sheetFormatPr defaultColWidth="8.5546875" defaultRowHeight="13.8"/>
  <cols>
    <col min="1" max="1" width="75.5546875" style="120" customWidth="1"/>
    <col min="2" max="2" width="21.44140625" style="120" customWidth="1"/>
    <col min="3" max="16384" width="8.5546875" style="120"/>
  </cols>
  <sheetData>
    <row r="2" spans="1:2">
      <c r="B2" s="122" t="s">
        <v>88</v>
      </c>
    </row>
    <row r="6" spans="1:2" ht="17.399999999999999">
      <c r="A6" s="916" t="s">
        <v>1365</v>
      </c>
      <c r="B6" s="916"/>
    </row>
    <row r="7" spans="1:2" ht="17.399999999999999">
      <c r="A7" s="117"/>
      <c r="B7" s="117"/>
    </row>
    <row r="8" spans="1:2" ht="15.6">
      <c r="A8" s="133" t="s">
        <v>90</v>
      </c>
      <c r="B8" s="133" t="s">
        <v>91</v>
      </c>
    </row>
    <row r="9" spans="1:2" ht="15.6" customHeight="1">
      <c r="A9" s="918" t="s">
        <v>1366</v>
      </c>
      <c r="B9" s="918"/>
    </row>
    <row r="10" spans="1:2" ht="15.6" customHeight="1">
      <c r="A10" s="444" t="s">
        <v>1367</v>
      </c>
      <c r="B10" s="251" t="s">
        <v>1368</v>
      </c>
    </row>
    <row r="11" spans="1:2" ht="15" customHeight="1">
      <c r="A11" s="444" t="s">
        <v>1369</v>
      </c>
      <c r="B11" s="251" t="s">
        <v>1368</v>
      </c>
    </row>
    <row r="12" spans="1:2" ht="15" customHeight="1">
      <c r="A12" s="444" t="s">
        <v>1370</v>
      </c>
      <c r="B12" s="251" t="s">
        <v>1368</v>
      </c>
    </row>
    <row r="13" spans="1:2" ht="15" customHeight="1">
      <c r="A13" s="444" t="s">
        <v>1371</v>
      </c>
      <c r="B13" s="251" t="s">
        <v>1368</v>
      </c>
    </row>
    <row r="14" spans="1:2" ht="15" customHeight="1">
      <c r="A14" s="444" t="s">
        <v>1372</v>
      </c>
      <c r="B14" s="251" t="s">
        <v>1368</v>
      </c>
    </row>
    <row r="15" spans="1:2" ht="15" customHeight="1">
      <c r="A15" s="444" t="s">
        <v>1373</v>
      </c>
      <c r="B15" s="251" t="s">
        <v>1368</v>
      </c>
    </row>
    <row r="16" spans="1:2" ht="15" customHeight="1">
      <c r="A16" s="444" t="s">
        <v>1374</v>
      </c>
      <c r="B16" s="251" t="s">
        <v>1368</v>
      </c>
    </row>
    <row r="17" spans="1:2" ht="15" customHeight="1">
      <c r="A17" s="444" t="s">
        <v>1375</v>
      </c>
      <c r="B17" s="251" t="s">
        <v>1368</v>
      </c>
    </row>
    <row r="18" spans="1:2" ht="15" customHeight="1">
      <c r="A18" s="250" t="s">
        <v>1376</v>
      </c>
      <c r="B18" s="251" t="s">
        <v>1377</v>
      </c>
    </row>
    <row r="19" spans="1:2" ht="15" customHeight="1">
      <c r="A19" s="445" t="s">
        <v>1378</v>
      </c>
      <c r="B19" s="251" t="s">
        <v>1379</v>
      </c>
    </row>
    <row r="20" spans="1:2" ht="15" customHeight="1">
      <c r="A20" s="445" t="s">
        <v>1380</v>
      </c>
      <c r="B20" s="251" t="s">
        <v>1381</v>
      </c>
    </row>
    <row r="21" spans="1:2" ht="15" customHeight="1">
      <c r="A21" s="445" t="s">
        <v>1382</v>
      </c>
      <c r="B21" s="1224" t="s">
        <v>1383</v>
      </c>
    </row>
    <row r="22" spans="1:2" ht="15" customHeight="1">
      <c r="A22" s="445" t="s">
        <v>1384</v>
      </c>
      <c r="B22" s="251" t="s">
        <v>1385</v>
      </c>
    </row>
    <row r="23" spans="1:2" ht="15" customHeight="1">
      <c r="A23" s="445" t="s">
        <v>1386</v>
      </c>
      <c r="B23" s="251" t="s">
        <v>1387</v>
      </c>
    </row>
    <row r="24" spans="1:2" ht="20.100000000000001" customHeight="1">
      <c r="A24" s="276"/>
      <c r="B24" s="275"/>
    </row>
    <row r="25" spans="1:2" ht="15.6" customHeight="1">
      <c r="A25" s="1176" t="s">
        <v>35</v>
      </c>
      <c r="B25" s="1176"/>
    </row>
    <row r="26" spans="1:2" ht="15.6" customHeight="1">
      <c r="A26" s="250" t="s">
        <v>1388</v>
      </c>
      <c r="B26" s="251" t="s">
        <v>1389</v>
      </c>
    </row>
    <row r="27" spans="1:2">
      <c r="A27" s="250" t="s">
        <v>1390</v>
      </c>
      <c r="B27" s="251" t="s">
        <v>1389</v>
      </c>
    </row>
    <row r="28" spans="1:2">
      <c r="A28" s="250" t="s">
        <v>1391</v>
      </c>
      <c r="B28" s="251" t="s">
        <v>1389</v>
      </c>
    </row>
    <row r="29" spans="1:2">
      <c r="A29" s="250" t="s">
        <v>1392</v>
      </c>
      <c r="B29" s="251" t="s">
        <v>1389</v>
      </c>
    </row>
    <row r="30" spans="1:2" ht="26.4">
      <c r="A30" s="250" t="s">
        <v>1393</v>
      </c>
      <c r="B30" s="251" t="s">
        <v>1389</v>
      </c>
    </row>
    <row r="31" spans="1:2" ht="26.4">
      <c r="A31" s="250" t="s">
        <v>1394</v>
      </c>
      <c r="B31" s="251" t="s">
        <v>1389</v>
      </c>
    </row>
    <row r="32" spans="1:2" ht="26.4">
      <c r="A32" s="250" t="s">
        <v>1395</v>
      </c>
      <c r="B32" s="251" t="s">
        <v>1389</v>
      </c>
    </row>
    <row r="33" spans="1:2" ht="26.4">
      <c r="A33" s="250" t="s">
        <v>1396</v>
      </c>
      <c r="B33" s="251" t="s">
        <v>1389</v>
      </c>
    </row>
    <row r="34" spans="1:2" ht="26.4">
      <c r="A34" s="250" t="s">
        <v>1397</v>
      </c>
      <c r="B34" s="251" t="s">
        <v>1389</v>
      </c>
    </row>
    <row r="35" spans="1:2" ht="35.25" customHeight="1">
      <c r="A35" s="250" t="s">
        <v>1398</v>
      </c>
      <c r="B35" s="251" t="s">
        <v>1389</v>
      </c>
    </row>
    <row r="36" spans="1:2" ht="37.5" customHeight="1">
      <c r="A36" s="250" t="s">
        <v>1399</v>
      </c>
      <c r="B36" s="251" t="s">
        <v>1389</v>
      </c>
    </row>
    <row r="37" spans="1:2" ht="35.25" customHeight="1">
      <c r="A37" s="250" t="s">
        <v>1400</v>
      </c>
      <c r="B37" s="251" t="s">
        <v>1389</v>
      </c>
    </row>
    <row r="38" spans="1:2" ht="20.100000000000001" customHeight="1">
      <c r="A38" s="276"/>
      <c r="B38" s="275"/>
    </row>
    <row r="39" spans="1:2" ht="15.6" customHeight="1">
      <c r="A39" s="1176" t="s">
        <v>36</v>
      </c>
      <c r="B39" s="1176"/>
    </row>
    <row r="40" spans="1:2" ht="15.6" customHeight="1">
      <c r="A40" s="250" t="s">
        <v>1401</v>
      </c>
      <c r="B40" s="251" t="s">
        <v>1389</v>
      </c>
    </row>
    <row r="41" spans="1:2">
      <c r="A41" s="250" t="s">
        <v>1402</v>
      </c>
      <c r="B41" s="251" t="s">
        <v>1389</v>
      </c>
    </row>
    <row r="42" spans="1:2">
      <c r="A42" s="250" t="s">
        <v>1403</v>
      </c>
      <c r="B42" s="251" t="s">
        <v>1389</v>
      </c>
    </row>
    <row r="43" spans="1:2">
      <c r="A43" s="250" t="s">
        <v>1404</v>
      </c>
      <c r="B43" s="251" t="s">
        <v>1389</v>
      </c>
    </row>
    <row r="44" spans="1:2">
      <c r="A44" s="123"/>
      <c r="B44" s="123"/>
    </row>
    <row r="45" spans="1:2">
      <c r="A45" s="123"/>
      <c r="B45" s="123"/>
    </row>
    <row r="46" spans="1:2">
      <c r="A46" s="123"/>
      <c r="B46" s="123"/>
    </row>
    <row r="47" spans="1:2">
      <c r="A47" s="123"/>
      <c r="B47" s="123"/>
    </row>
    <row r="48" spans="1:2">
      <c r="A48" s="123"/>
      <c r="B48" s="123"/>
    </row>
    <row r="49" spans="1:2">
      <c r="A49" s="123"/>
      <c r="B49" s="123"/>
    </row>
    <row r="50" spans="1:2">
      <c r="A50" s="123"/>
      <c r="B50" s="123"/>
    </row>
    <row r="51" spans="1:2">
      <c r="A51" s="123"/>
      <c r="B51" s="123"/>
    </row>
    <row r="52" spans="1:2">
      <c r="A52" s="121"/>
      <c r="B52" s="121"/>
    </row>
    <row r="53" spans="1:2">
      <c r="A53" s="121"/>
      <c r="B53" s="121"/>
    </row>
    <row r="54" spans="1:2">
      <c r="A54" s="121"/>
      <c r="B54" s="121"/>
    </row>
    <row r="55" spans="1:2">
      <c r="A55" s="121"/>
      <c r="B55" s="121"/>
    </row>
    <row r="56" spans="1:2">
      <c r="A56" s="121"/>
      <c r="B56" s="121"/>
    </row>
    <row r="57" spans="1:2">
      <c r="A57" s="121"/>
      <c r="B57" s="121"/>
    </row>
    <row r="58" spans="1:2">
      <c r="A58" s="121"/>
      <c r="B58" s="121"/>
    </row>
    <row r="59" spans="1:2">
      <c r="A59" s="121"/>
      <c r="B59" s="121"/>
    </row>
    <row r="60" spans="1:2">
      <c r="A60" s="121"/>
      <c r="B60" s="121"/>
    </row>
    <row r="61" spans="1:2">
      <c r="A61" s="121"/>
      <c r="B61" s="121"/>
    </row>
    <row r="62" spans="1:2">
      <c r="A62" s="121"/>
      <c r="B62" s="121"/>
    </row>
    <row r="63" spans="1:2">
      <c r="A63" s="121"/>
      <c r="B63" s="121"/>
    </row>
    <row r="64" spans="1:2">
      <c r="A64" s="121"/>
      <c r="B64" s="121"/>
    </row>
    <row r="65" spans="1:2">
      <c r="A65" s="121"/>
      <c r="B65" s="121"/>
    </row>
    <row r="66" spans="1:2">
      <c r="A66" s="121"/>
      <c r="B66" s="121"/>
    </row>
    <row r="67" spans="1:2">
      <c r="A67" s="121"/>
      <c r="B67" s="121"/>
    </row>
    <row r="68" spans="1:2">
      <c r="A68" s="121"/>
      <c r="B68" s="121"/>
    </row>
    <row r="69" spans="1:2">
      <c r="A69" s="121"/>
      <c r="B69" s="121"/>
    </row>
    <row r="70" spans="1:2">
      <c r="A70" s="121"/>
      <c r="B70" s="121"/>
    </row>
    <row r="71" spans="1:2">
      <c r="A71" s="121"/>
      <c r="B71" s="121"/>
    </row>
    <row r="72" spans="1:2">
      <c r="A72" s="121"/>
      <c r="B72" s="121"/>
    </row>
    <row r="73" spans="1:2">
      <c r="A73" s="121"/>
      <c r="B73" s="121"/>
    </row>
    <row r="74" spans="1:2">
      <c r="A74" s="121"/>
      <c r="B74" s="121"/>
    </row>
    <row r="75" spans="1:2">
      <c r="A75" s="121"/>
      <c r="B75" s="121"/>
    </row>
    <row r="76" spans="1:2">
      <c r="A76" s="121"/>
      <c r="B76" s="121"/>
    </row>
    <row r="77" spans="1:2">
      <c r="A77" s="121"/>
      <c r="B77" s="121"/>
    </row>
    <row r="78" spans="1:2">
      <c r="A78" s="121"/>
      <c r="B78" s="121"/>
    </row>
    <row r="79" spans="1:2">
      <c r="A79" s="121"/>
      <c r="B79" s="121"/>
    </row>
    <row r="80" spans="1:2">
      <c r="A80" s="121"/>
      <c r="B80" s="121"/>
    </row>
    <row r="81" spans="1:2">
      <c r="A81" s="121"/>
      <c r="B81" s="121"/>
    </row>
    <row r="82" spans="1:2">
      <c r="A82" s="121"/>
      <c r="B82" s="121"/>
    </row>
    <row r="83" spans="1:2">
      <c r="A83" s="121"/>
      <c r="B83" s="121"/>
    </row>
    <row r="84" spans="1:2">
      <c r="A84" s="121"/>
      <c r="B84" s="121"/>
    </row>
    <row r="85" spans="1:2">
      <c r="A85" s="121"/>
      <c r="B85" s="121"/>
    </row>
    <row r="86" spans="1:2">
      <c r="A86" s="121"/>
      <c r="B86" s="121"/>
    </row>
    <row r="87" spans="1:2">
      <c r="A87" s="121"/>
      <c r="B87" s="121"/>
    </row>
    <row r="88" spans="1:2">
      <c r="A88" s="121"/>
      <c r="B88" s="121"/>
    </row>
    <row r="89" spans="1:2">
      <c r="A89" s="121"/>
      <c r="B89" s="121"/>
    </row>
    <row r="90" spans="1:2">
      <c r="A90" s="121"/>
      <c r="B90" s="121"/>
    </row>
    <row r="91" spans="1:2">
      <c r="A91" s="121"/>
      <c r="B91" s="121"/>
    </row>
    <row r="92" spans="1:2">
      <c r="A92" s="121"/>
      <c r="B92" s="121"/>
    </row>
    <row r="93" spans="1:2">
      <c r="A93" s="121"/>
      <c r="B93" s="121"/>
    </row>
    <row r="94" spans="1:2">
      <c r="A94" s="121"/>
      <c r="B94" s="121"/>
    </row>
    <row r="95" spans="1:2">
      <c r="A95" s="121"/>
      <c r="B95" s="121"/>
    </row>
    <row r="96" spans="1:2">
      <c r="A96" s="121"/>
      <c r="B96" s="121"/>
    </row>
    <row r="97" spans="1:2">
      <c r="A97" s="121"/>
      <c r="B97" s="121"/>
    </row>
    <row r="98" spans="1:2">
      <c r="A98" s="121"/>
      <c r="B98" s="121"/>
    </row>
    <row r="99" spans="1:2">
      <c r="A99" s="121"/>
      <c r="B99" s="121"/>
    </row>
    <row r="100" spans="1:2">
      <c r="A100" s="121"/>
      <c r="B100" s="121"/>
    </row>
    <row r="101" spans="1:2">
      <c r="A101" s="121"/>
      <c r="B101" s="121"/>
    </row>
    <row r="102" spans="1:2">
      <c r="A102" s="121"/>
      <c r="B102" s="121"/>
    </row>
    <row r="103" spans="1:2">
      <c r="A103" s="121"/>
      <c r="B103" s="121"/>
    </row>
    <row r="104" spans="1:2">
      <c r="A104" s="121"/>
      <c r="B104" s="121"/>
    </row>
    <row r="105" spans="1:2">
      <c r="A105" s="121"/>
      <c r="B105" s="121"/>
    </row>
    <row r="106" spans="1:2">
      <c r="A106" s="121"/>
      <c r="B106" s="121"/>
    </row>
    <row r="107" spans="1:2">
      <c r="A107" s="121"/>
      <c r="B107" s="121"/>
    </row>
    <row r="108" spans="1:2">
      <c r="A108" s="121"/>
      <c r="B108" s="121"/>
    </row>
    <row r="109" spans="1:2">
      <c r="A109" s="121"/>
      <c r="B109" s="121"/>
    </row>
    <row r="110" spans="1:2">
      <c r="A110" s="121"/>
      <c r="B110" s="121"/>
    </row>
    <row r="111" spans="1:2">
      <c r="A111" s="121"/>
      <c r="B111" s="121"/>
    </row>
    <row r="112" spans="1:2">
      <c r="A112" s="121"/>
      <c r="B112" s="121"/>
    </row>
    <row r="113" spans="1:2">
      <c r="A113" s="121"/>
      <c r="B113" s="121"/>
    </row>
    <row r="114" spans="1:2">
      <c r="A114" s="121"/>
      <c r="B114" s="121"/>
    </row>
    <row r="115" spans="1:2">
      <c r="A115" s="121"/>
      <c r="B115" s="121"/>
    </row>
    <row r="116" spans="1:2">
      <c r="A116" s="121"/>
      <c r="B116" s="121"/>
    </row>
    <row r="117" spans="1:2">
      <c r="A117" s="121"/>
      <c r="B117" s="121"/>
    </row>
    <row r="118" spans="1:2">
      <c r="A118" s="121"/>
      <c r="B118" s="121"/>
    </row>
    <row r="119" spans="1:2">
      <c r="A119" s="121"/>
      <c r="B119" s="121"/>
    </row>
    <row r="120" spans="1:2">
      <c r="A120" s="121"/>
      <c r="B120" s="121"/>
    </row>
    <row r="121" spans="1:2">
      <c r="A121" s="121"/>
      <c r="B121" s="121"/>
    </row>
    <row r="122" spans="1:2">
      <c r="A122" s="121"/>
      <c r="B122" s="121"/>
    </row>
    <row r="123" spans="1:2">
      <c r="A123" s="121"/>
      <c r="B123" s="121"/>
    </row>
    <row r="124" spans="1:2">
      <c r="A124" s="121"/>
      <c r="B124" s="121"/>
    </row>
    <row r="125" spans="1:2">
      <c r="A125" s="121"/>
      <c r="B125" s="121"/>
    </row>
    <row r="126" spans="1:2">
      <c r="A126" s="121"/>
      <c r="B126" s="121"/>
    </row>
    <row r="127" spans="1:2">
      <c r="A127" s="121"/>
      <c r="B127" s="121"/>
    </row>
    <row r="128" spans="1:2">
      <c r="A128" s="121"/>
      <c r="B128" s="121"/>
    </row>
    <row r="129" spans="1:2">
      <c r="A129" s="121"/>
      <c r="B129" s="121"/>
    </row>
    <row r="130" spans="1:2">
      <c r="A130" s="121"/>
      <c r="B130" s="121"/>
    </row>
    <row r="131" spans="1:2">
      <c r="A131" s="121"/>
      <c r="B131" s="121"/>
    </row>
    <row r="132" spans="1:2">
      <c r="A132" s="121"/>
      <c r="B132" s="121"/>
    </row>
    <row r="133" spans="1:2">
      <c r="A133" s="121"/>
      <c r="B133" s="121"/>
    </row>
  </sheetData>
  <sheetProtection algorithmName="SHA-512" hashValue="QzDm/X5GyURl4J/LHHirLxrb4mzAe2dd/Ll1N3jkZJAG/kKpbBbl2zEGSaxoxSx6ykjkkoKqFY/NykVzg7NGcg==" saltValue="YNnzGt+Rby/7L+q3JQebqA==" spinCount="100000" sheet="1" objects="1" scenarios="1"/>
  <mergeCells count="4">
    <mergeCell ref="A6:B6"/>
    <mergeCell ref="A9:B9"/>
    <mergeCell ref="A25:B25"/>
    <mergeCell ref="A39:B39"/>
  </mergeCells>
  <phoneticPr fontId="84" type="noConversion"/>
  <hyperlinks>
    <hyperlink ref="A9" location="'Economic Performance &amp; Contribu'!A1" display="Economic Performance and Contributions" xr:uid="{1D59A162-8172-438B-82E4-16375568E352}"/>
    <hyperlink ref="A25" location="Tax!A1" display="Tax" xr:uid="{6436573B-9CEC-4C81-A777-9B423B7BDE57}"/>
    <hyperlink ref="A39" location="Tax!A1" display="Tax" xr:uid="{59A0E303-1B48-4E00-A70A-2C2A96506228}"/>
    <hyperlink ref="A39:B39" location="'Tax Entities'!A1" display="Tax Entities" xr:uid="{DCEEB34E-4071-41A6-BCB7-5780B72E2F5E}"/>
    <hyperlink ref="A9:B9" location="'Economic Performance'!A1" display="Economic Performance and Contributions" xr:uid="{A289567F-F6E4-43FE-AC04-46CC33117AD1}"/>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93E3FF"/>
  </sheetPr>
  <dimension ref="A2:W239"/>
  <sheetViews>
    <sheetView showGridLines="0" zoomScaleNormal="70" workbookViewId="0"/>
  </sheetViews>
  <sheetFormatPr defaultColWidth="8.5546875" defaultRowHeight="14.4"/>
  <cols>
    <col min="1" max="1" width="27.44140625" customWidth="1"/>
    <col min="2" max="11" width="16.5546875" customWidth="1"/>
    <col min="12" max="12" width="4.33203125" customWidth="1"/>
    <col min="13" max="23" width="17.44140625" customWidth="1"/>
  </cols>
  <sheetData>
    <row r="2" spans="1:15">
      <c r="K2" s="96"/>
    </row>
    <row r="7" spans="1:15" ht="21">
      <c r="A7" s="981" t="s">
        <v>0</v>
      </c>
      <c r="B7" s="981"/>
      <c r="C7" s="981"/>
      <c r="D7" s="981"/>
      <c r="E7" s="981"/>
      <c r="F7" s="981"/>
      <c r="G7" s="981"/>
      <c r="H7" s="981"/>
      <c r="I7" s="981"/>
      <c r="J7" s="981"/>
      <c r="K7" s="981"/>
    </row>
    <row r="8" spans="1:15" ht="21.6" thickBot="1">
      <c r="A8" s="138"/>
      <c r="B8" s="138"/>
      <c r="C8" s="138"/>
      <c r="D8" s="138"/>
      <c r="E8" s="138"/>
      <c r="F8" s="136"/>
      <c r="G8" s="136"/>
      <c r="H8" s="136"/>
      <c r="I8" s="136"/>
      <c r="J8" s="136"/>
      <c r="K8" s="136"/>
    </row>
    <row r="9" spans="1:15" ht="18.600000000000001" thickTop="1" thickBot="1">
      <c r="A9" s="933" t="s">
        <v>1405</v>
      </c>
      <c r="B9" s="933"/>
      <c r="C9" s="933"/>
      <c r="D9" s="933"/>
      <c r="E9" s="933"/>
      <c r="F9" s="933"/>
      <c r="G9" s="933"/>
      <c r="H9" s="933"/>
      <c r="I9" s="933"/>
      <c r="J9" s="933"/>
      <c r="K9" s="933"/>
      <c r="O9" s="15"/>
    </row>
    <row r="10" spans="1:15" ht="17.399999999999999" thickTop="1">
      <c r="A10" s="983" t="s">
        <v>1406</v>
      </c>
      <c r="B10" s="983"/>
      <c r="C10" s="983"/>
      <c r="D10" s="983"/>
      <c r="E10" s="983"/>
      <c r="F10" s="983"/>
      <c r="G10" s="983"/>
      <c r="H10" s="983"/>
      <c r="I10" s="983"/>
      <c r="J10" s="983"/>
      <c r="K10" s="983"/>
    </row>
    <row r="11" spans="1:15" ht="26.4">
      <c r="A11" s="1187"/>
      <c r="B11" s="143" t="s">
        <v>1407</v>
      </c>
      <c r="C11" s="1036" t="s">
        <v>1408</v>
      </c>
      <c r="D11" s="1036"/>
      <c r="E11" s="1036"/>
      <c r="F11" s="1036"/>
      <c r="G11" s="1036"/>
      <c r="H11" s="1036"/>
      <c r="I11" s="1036"/>
      <c r="J11" s="1036"/>
      <c r="K11" s="1036" t="s">
        <v>1409</v>
      </c>
    </row>
    <row r="12" spans="1:15" ht="14.7" customHeight="1">
      <c r="A12" s="1187"/>
      <c r="B12" s="1188" t="s">
        <v>1410</v>
      </c>
      <c r="C12" s="1188" t="s">
        <v>1411</v>
      </c>
      <c r="D12" s="1186"/>
      <c r="E12" s="1188" t="s">
        <v>1412</v>
      </c>
      <c r="F12" s="1186"/>
      <c r="G12" s="1188" t="s">
        <v>1413</v>
      </c>
      <c r="H12" s="1188" t="s">
        <v>1414</v>
      </c>
      <c r="I12" s="1188" t="s">
        <v>1415</v>
      </c>
      <c r="J12" s="1186" t="s">
        <v>178</v>
      </c>
      <c r="K12" s="1036"/>
    </row>
    <row r="13" spans="1:15" ht="26.4">
      <c r="A13" s="1187"/>
      <c r="B13" s="1186"/>
      <c r="C13" s="356" t="s">
        <v>1416</v>
      </c>
      <c r="D13" s="356" t="s">
        <v>1417</v>
      </c>
      <c r="E13" s="356" t="s">
        <v>1416</v>
      </c>
      <c r="F13" s="356" t="s">
        <v>1417</v>
      </c>
      <c r="G13" s="1186"/>
      <c r="H13" s="1186"/>
      <c r="I13" s="1186"/>
      <c r="J13" s="1186"/>
      <c r="K13" s="1036"/>
    </row>
    <row r="14" spans="1:15">
      <c r="A14" s="190" t="s">
        <v>243</v>
      </c>
      <c r="B14" s="529">
        <v>11613</v>
      </c>
      <c r="C14" s="529">
        <v>5888</v>
      </c>
      <c r="D14" s="529">
        <v>1034</v>
      </c>
      <c r="E14" s="529">
        <v>1547</v>
      </c>
      <c r="F14" s="529">
        <v>17</v>
      </c>
      <c r="G14" s="529">
        <v>938</v>
      </c>
      <c r="H14" s="529">
        <v>765</v>
      </c>
      <c r="I14" s="529">
        <v>19.257000000000001</v>
      </c>
      <c r="J14" s="529">
        <v>10208.257</v>
      </c>
      <c r="K14" s="529">
        <v>1404.7430000000004</v>
      </c>
    </row>
    <row r="15" spans="1:15">
      <c r="A15" s="190" t="s">
        <v>514</v>
      </c>
      <c r="B15" s="530">
        <v>1602</v>
      </c>
      <c r="C15" s="530">
        <v>950</v>
      </c>
      <c r="D15" s="530">
        <v>180</v>
      </c>
      <c r="E15" s="530">
        <v>180</v>
      </c>
      <c r="F15" s="530">
        <v>1</v>
      </c>
      <c r="G15" s="530">
        <v>9</v>
      </c>
      <c r="H15" s="530">
        <v>115</v>
      </c>
      <c r="I15" s="530">
        <v>2.3769999999999998</v>
      </c>
      <c r="J15" s="530">
        <v>1437.377</v>
      </c>
      <c r="K15" s="530">
        <v>164.62300000000005</v>
      </c>
    </row>
    <row r="16" spans="1:15">
      <c r="A16" s="190" t="s">
        <v>257</v>
      </c>
      <c r="B16" s="530">
        <v>1001</v>
      </c>
      <c r="C16" s="530">
        <v>949</v>
      </c>
      <c r="D16" s="530">
        <v>3219</v>
      </c>
      <c r="E16" s="530">
        <v>256</v>
      </c>
      <c r="F16" s="530">
        <v>19</v>
      </c>
      <c r="G16" s="530">
        <v>487</v>
      </c>
      <c r="H16" s="530">
        <v>13</v>
      </c>
      <c r="I16" s="530">
        <v>9.5860000000000003</v>
      </c>
      <c r="J16" s="530">
        <v>4952.5860000000002</v>
      </c>
      <c r="K16" s="530">
        <v>-3951.5859999999998</v>
      </c>
    </row>
    <row r="17" spans="1:13">
      <c r="A17" s="190" t="s">
        <v>911</v>
      </c>
      <c r="B17" s="530">
        <v>1338</v>
      </c>
      <c r="C17" s="530">
        <v>419</v>
      </c>
      <c r="D17" s="530">
        <v>171</v>
      </c>
      <c r="E17" s="530">
        <v>140</v>
      </c>
      <c r="F17" s="530">
        <v>2</v>
      </c>
      <c r="G17" s="530">
        <v>21</v>
      </c>
      <c r="H17" s="530">
        <v>95</v>
      </c>
      <c r="I17" s="530" t="s">
        <v>283</v>
      </c>
      <c r="J17" s="530">
        <v>848.29899999999998</v>
      </c>
      <c r="K17" s="530">
        <v>489.70100000000002</v>
      </c>
    </row>
    <row r="18" spans="1:13">
      <c r="A18" s="190" t="s">
        <v>398</v>
      </c>
      <c r="B18" s="530" t="s">
        <v>1418</v>
      </c>
      <c r="C18" s="530">
        <v>5</v>
      </c>
      <c r="D18" s="530">
        <v>35</v>
      </c>
      <c r="E18" s="530">
        <v>8</v>
      </c>
      <c r="F18" s="530" t="s">
        <v>1418</v>
      </c>
      <c r="G18" s="530" t="s">
        <v>1418</v>
      </c>
      <c r="H18" s="530">
        <v>2</v>
      </c>
      <c r="I18" s="530">
        <v>1.19</v>
      </c>
      <c r="J18" s="530">
        <v>51.19</v>
      </c>
      <c r="K18" s="530">
        <v>-51.19</v>
      </c>
    </row>
    <row r="19" spans="1:13" ht="15.6">
      <c r="A19" s="190" t="s">
        <v>1419</v>
      </c>
      <c r="B19" s="531">
        <v>-543</v>
      </c>
      <c r="C19" s="530">
        <v>-543</v>
      </c>
      <c r="D19" s="530" t="s">
        <v>1418</v>
      </c>
      <c r="E19" s="530" t="s">
        <v>1418</v>
      </c>
      <c r="F19" s="530" t="s">
        <v>1418</v>
      </c>
      <c r="G19" s="530" t="s">
        <v>1418</v>
      </c>
      <c r="H19" s="530" t="s">
        <v>1418</v>
      </c>
      <c r="I19" s="530" t="s">
        <v>283</v>
      </c>
      <c r="J19" s="530">
        <v>-543</v>
      </c>
      <c r="K19" s="530">
        <v>0</v>
      </c>
    </row>
    <row r="20" spans="1:13">
      <c r="A20" s="159" t="s">
        <v>178</v>
      </c>
      <c r="B20" s="501">
        <v>15011</v>
      </c>
      <c r="C20" s="501">
        <v>7688</v>
      </c>
      <c r="D20" s="501">
        <v>4639</v>
      </c>
      <c r="E20" s="501">
        <v>2131</v>
      </c>
      <c r="F20" s="501">
        <v>39</v>
      </c>
      <c r="G20" s="501">
        <v>1455</v>
      </c>
      <c r="H20" s="501">
        <v>990</v>
      </c>
      <c r="I20" s="501">
        <v>32.708999999999996</v>
      </c>
      <c r="J20" s="528">
        <v>16954.708999999999</v>
      </c>
      <c r="K20" s="501">
        <v>-1943.7090000000001</v>
      </c>
    </row>
    <row r="21" spans="1:13">
      <c r="A21" s="984" t="s">
        <v>1420</v>
      </c>
      <c r="B21" s="984"/>
      <c r="C21" s="984"/>
      <c r="D21" s="984"/>
      <c r="E21" s="984"/>
      <c r="F21" s="984"/>
      <c r="G21" s="984"/>
      <c r="H21" s="984"/>
      <c r="I21" s="984"/>
      <c r="J21" s="984"/>
      <c r="K21" s="984"/>
      <c r="M21" s="462"/>
    </row>
    <row r="22" spans="1:13">
      <c r="A22" s="1033" t="s">
        <v>1421</v>
      </c>
      <c r="B22" s="984"/>
      <c r="C22" s="984"/>
      <c r="D22" s="984"/>
      <c r="E22" s="984"/>
      <c r="F22" s="984"/>
      <c r="G22" s="984"/>
      <c r="H22" s="984"/>
      <c r="I22" s="984"/>
      <c r="J22" s="984"/>
      <c r="K22" s="984"/>
    </row>
    <row r="23" spans="1:13" ht="37.5" customHeight="1">
      <c r="A23" s="968" t="s">
        <v>1422</v>
      </c>
      <c r="B23" s="968"/>
      <c r="C23" s="968"/>
      <c r="D23" s="968"/>
      <c r="E23" s="968"/>
      <c r="F23" s="968"/>
      <c r="G23" s="968"/>
      <c r="H23" s="968"/>
      <c r="I23" s="968"/>
      <c r="J23" s="968"/>
      <c r="K23" s="968"/>
    </row>
    <row r="24" spans="1:13">
      <c r="A24" s="984" t="s">
        <v>1423</v>
      </c>
      <c r="B24" s="984"/>
      <c r="C24" s="984"/>
      <c r="D24" s="984"/>
      <c r="E24" s="984"/>
      <c r="F24" s="984"/>
      <c r="G24" s="984"/>
      <c r="H24" s="984"/>
      <c r="I24" s="984"/>
      <c r="J24" s="984"/>
      <c r="K24" s="984"/>
    </row>
    <row r="25" spans="1:13">
      <c r="A25" s="984" t="s">
        <v>1424</v>
      </c>
      <c r="B25" s="984"/>
      <c r="C25" s="984"/>
      <c r="D25" s="984"/>
      <c r="E25" s="984"/>
      <c r="F25" s="984"/>
      <c r="G25" s="984"/>
      <c r="H25" s="984"/>
      <c r="I25" s="984"/>
      <c r="J25" s="984"/>
      <c r="K25" s="984"/>
    </row>
    <row r="26" spans="1:13">
      <c r="A26" s="984" t="s">
        <v>1425</v>
      </c>
      <c r="B26" s="984"/>
      <c r="C26" s="984"/>
      <c r="D26" s="984"/>
      <c r="E26" s="984"/>
      <c r="F26" s="984"/>
      <c r="G26" s="984"/>
      <c r="H26" s="984"/>
      <c r="I26" s="984"/>
      <c r="J26" s="984"/>
      <c r="K26" s="984"/>
    </row>
    <row r="27" spans="1:13">
      <c r="A27" s="984" t="s">
        <v>1426</v>
      </c>
      <c r="B27" s="984"/>
      <c r="C27" s="984"/>
      <c r="D27" s="984"/>
      <c r="E27" s="984"/>
      <c r="F27" s="984"/>
      <c r="G27" s="984"/>
      <c r="H27" s="984"/>
      <c r="I27" s="984"/>
      <c r="J27" s="984"/>
      <c r="K27" s="984"/>
    </row>
    <row r="28" spans="1:13" ht="17.399999999999999">
      <c r="A28" s="497"/>
      <c r="B28" s="497"/>
      <c r="C28" s="497"/>
      <c r="D28" s="497"/>
      <c r="E28" s="497"/>
      <c r="F28" s="497"/>
      <c r="G28" s="497"/>
      <c r="H28" s="497"/>
      <c r="I28" s="497"/>
      <c r="J28" s="497"/>
      <c r="K28" s="497"/>
    </row>
    <row r="29" spans="1:13" ht="14.85" customHeight="1">
      <c r="A29" s="983" t="s">
        <v>1427</v>
      </c>
      <c r="B29" s="983"/>
      <c r="C29" s="983"/>
      <c r="D29" s="983"/>
      <c r="E29" s="983"/>
      <c r="F29" s="983"/>
      <c r="G29" s="983"/>
      <c r="H29" s="983"/>
      <c r="I29" s="983"/>
      <c r="J29" s="983"/>
      <c r="K29" s="983"/>
    </row>
    <row r="30" spans="1:13" ht="27.6" customHeight="1">
      <c r="A30" s="1187"/>
      <c r="B30" s="143" t="s">
        <v>1407</v>
      </c>
      <c r="C30" s="1036" t="s">
        <v>1408</v>
      </c>
      <c r="D30" s="1036"/>
      <c r="E30" s="1036"/>
      <c r="F30" s="1036"/>
      <c r="G30" s="1036"/>
      <c r="H30" s="1036"/>
      <c r="I30" s="1036"/>
      <c r="J30" s="1036"/>
      <c r="K30" s="1036" t="s">
        <v>1409</v>
      </c>
    </row>
    <row r="31" spans="1:13" ht="14.85" customHeight="1">
      <c r="A31" s="1187"/>
      <c r="B31" s="1186" t="s">
        <v>1428</v>
      </c>
      <c r="C31" s="1186" t="s">
        <v>1429</v>
      </c>
      <c r="D31" s="1186"/>
      <c r="E31" s="1186" t="s">
        <v>1430</v>
      </c>
      <c r="F31" s="1186"/>
      <c r="G31" s="1186" t="s">
        <v>1431</v>
      </c>
      <c r="H31" s="1186" t="s">
        <v>1432</v>
      </c>
      <c r="I31" s="1186" t="s">
        <v>1433</v>
      </c>
      <c r="J31" s="1186" t="s">
        <v>178</v>
      </c>
      <c r="K31" s="1036"/>
    </row>
    <row r="32" spans="1:13" ht="26.4">
      <c r="A32" s="1187"/>
      <c r="B32" s="1186"/>
      <c r="C32" s="356" t="s">
        <v>1416</v>
      </c>
      <c r="D32" s="356" t="s">
        <v>1417</v>
      </c>
      <c r="E32" s="356" t="s">
        <v>1416</v>
      </c>
      <c r="F32" s="356" t="s">
        <v>1417</v>
      </c>
      <c r="G32" s="1186"/>
      <c r="H32" s="1186"/>
      <c r="I32" s="1186"/>
      <c r="J32" s="1186"/>
      <c r="K32" s="1036"/>
    </row>
    <row r="33" spans="1:14">
      <c r="A33" s="190" t="s">
        <v>243</v>
      </c>
      <c r="B33" s="357">
        <v>13854</v>
      </c>
      <c r="C33" s="357">
        <v>5537</v>
      </c>
      <c r="D33" s="357">
        <v>774</v>
      </c>
      <c r="E33" s="357">
        <v>1523</v>
      </c>
      <c r="F33" s="357">
        <v>24</v>
      </c>
      <c r="G33" s="357">
        <v>1959</v>
      </c>
      <c r="H33" s="357">
        <v>714</v>
      </c>
      <c r="I33" s="357">
        <v>19</v>
      </c>
      <c r="J33" s="357">
        <v>10550</v>
      </c>
      <c r="K33" s="357">
        <v>3304</v>
      </c>
      <c r="M33" s="526"/>
      <c r="N33" s="526"/>
    </row>
    <row r="34" spans="1:14">
      <c r="A34" s="190" t="s">
        <v>514</v>
      </c>
      <c r="B34" s="358">
        <v>2122</v>
      </c>
      <c r="C34" s="358">
        <v>1101</v>
      </c>
      <c r="D34" s="358">
        <v>133</v>
      </c>
      <c r="E34" s="358">
        <v>162</v>
      </c>
      <c r="F34" s="358">
        <v>2</v>
      </c>
      <c r="G34" s="358">
        <v>9</v>
      </c>
      <c r="H34" s="358">
        <v>118</v>
      </c>
      <c r="I34" s="358">
        <v>2</v>
      </c>
      <c r="J34" s="358">
        <v>1527</v>
      </c>
      <c r="K34" s="358">
        <v>595</v>
      </c>
      <c r="M34" s="526"/>
      <c r="N34" s="526"/>
    </row>
    <row r="35" spans="1:14">
      <c r="A35" s="190" t="s">
        <v>257</v>
      </c>
      <c r="B35" s="358">
        <v>504</v>
      </c>
      <c r="C35" s="358">
        <v>428</v>
      </c>
      <c r="D35" s="358">
        <v>3207</v>
      </c>
      <c r="E35" s="358">
        <v>117</v>
      </c>
      <c r="F35" s="358">
        <v>120</v>
      </c>
      <c r="G35" s="358">
        <v>172</v>
      </c>
      <c r="H35" s="358">
        <v>76</v>
      </c>
      <c r="I35" s="358">
        <v>3</v>
      </c>
      <c r="J35" s="358">
        <v>4123</v>
      </c>
      <c r="K35" s="358">
        <v>-3619</v>
      </c>
      <c r="M35" s="526"/>
      <c r="N35" s="526"/>
    </row>
    <row r="36" spans="1:14">
      <c r="A36" s="190" t="s">
        <v>911</v>
      </c>
      <c r="B36" s="358">
        <v>1491</v>
      </c>
      <c r="C36" s="358">
        <v>415</v>
      </c>
      <c r="D36" s="358">
        <v>143</v>
      </c>
      <c r="E36" s="358">
        <v>130</v>
      </c>
      <c r="F36" s="358">
        <v>2</v>
      </c>
      <c r="G36" s="358">
        <v>9</v>
      </c>
      <c r="H36" s="358">
        <v>309</v>
      </c>
      <c r="I36" s="358" t="s">
        <v>283</v>
      </c>
      <c r="J36" s="358">
        <v>1008</v>
      </c>
      <c r="K36" s="358">
        <v>483</v>
      </c>
      <c r="M36" s="526"/>
      <c r="N36" s="526"/>
    </row>
    <row r="37" spans="1:14">
      <c r="A37" s="190" t="s">
        <v>398</v>
      </c>
      <c r="B37" s="358" t="s">
        <v>283</v>
      </c>
      <c r="C37" s="358" t="s">
        <v>283</v>
      </c>
      <c r="D37" s="358">
        <v>18</v>
      </c>
      <c r="E37" s="358">
        <v>6</v>
      </c>
      <c r="F37" s="358" t="s">
        <v>283</v>
      </c>
      <c r="G37" s="358" t="s">
        <v>283</v>
      </c>
      <c r="H37" s="358" t="s">
        <v>283</v>
      </c>
      <c r="I37" s="358">
        <v>1</v>
      </c>
      <c r="J37" s="358">
        <v>25</v>
      </c>
      <c r="K37" s="358">
        <v>-25</v>
      </c>
      <c r="M37" s="526"/>
      <c r="N37" s="527"/>
    </row>
    <row r="38" spans="1:14" ht="15" customHeight="1">
      <c r="A38" s="190" t="s">
        <v>1419</v>
      </c>
      <c r="B38" s="359">
        <v>-655</v>
      </c>
      <c r="C38" s="359">
        <v>-655</v>
      </c>
      <c r="D38" s="359" t="s">
        <v>283</v>
      </c>
      <c r="E38" s="359" t="s">
        <v>283</v>
      </c>
      <c r="F38" s="359" t="s">
        <v>283</v>
      </c>
      <c r="G38" s="359" t="s">
        <v>283</v>
      </c>
      <c r="H38" s="359" t="s">
        <v>283</v>
      </c>
      <c r="I38" s="359" t="s">
        <v>283</v>
      </c>
      <c r="J38" s="359">
        <v>-655</v>
      </c>
      <c r="K38" s="359" t="s">
        <v>283</v>
      </c>
      <c r="M38" s="526"/>
      <c r="N38" s="526"/>
    </row>
    <row r="39" spans="1:14">
      <c r="A39" s="159" t="s">
        <v>178</v>
      </c>
      <c r="B39" s="376">
        <v>17316</v>
      </c>
      <c r="C39" s="376">
        <v>6826</v>
      </c>
      <c r="D39" s="376">
        <v>4275</v>
      </c>
      <c r="E39" s="376">
        <v>1938</v>
      </c>
      <c r="F39" s="376">
        <v>148</v>
      </c>
      <c r="G39" s="376">
        <v>2149</v>
      </c>
      <c r="H39" s="376">
        <v>1217</v>
      </c>
      <c r="I39" s="376">
        <v>25</v>
      </c>
      <c r="J39" s="376">
        <v>16578</v>
      </c>
      <c r="K39" s="376">
        <v>738</v>
      </c>
      <c r="M39" s="462"/>
      <c r="N39" s="526"/>
    </row>
    <row r="40" spans="1:14" s="11" customFormat="1" ht="13.2">
      <c r="A40" s="984" t="s">
        <v>1420</v>
      </c>
      <c r="B40" s="984"/>
      <c r="C40" s="984"/>
      <c r="D40" s="984"/>
      <c r="E40" s="984"/>
      <c r="F40" s="984"/>
      <c r="G40" s="984"/>
      <c r="H40" s="984"/>
      <c r="I40" s="984"/>
      <c r="J40" s="984"/>
      <c r="K40" s="984"/>
      <c r="L40" s="461"/>
      <c r="M40" s="461"/>
    </row>
    <row r="41" spans="1:14" s="11" customFormat="1">
      <c r="A41" s="1033" t="s">
        <v>1421</v>
      </c>
      <c r="B41" s="984"/>
      <c r="C41" s="984"/>
      <c r="D41" s="984"/>
      <c r="E41" s="984"/>
      <c r="F41" s="984"/>
      <c r="G41" s="984"/>
      <c r="H41" s="984"/>
      <c r="I41" s="984"/>
      <c r="J41" s="984"/>
      <c r="K41" s="984"/>
      <c r="L41"/>
    </row>
    <row r="42" spans="1:14" s="11" customFormat="1">
      <c r="A42" s="1190" t="s">
        <v>1434</v>
      </c>
      <c r="B42" s="1190"/>
      <c r="C42" s="1190"/>
      <c r="D42" s="1190"/>
      <c r="E42" s="1190"/>
      <c r="F42" s="1190"/>
      <c r="G42" s="1190"/>
      <c r="H42" s="1190"/>
      <c r="I42" s="1190"/>
      <c r="J42" s="1190"/>
      <c r="K42" s="1190"/>
      <c r="L42"/>
    </row>
    <row r="43" spans="1:14" ht="36" customHeight="1">
      <c r="A43" s="968" t="s">
        <v>1435</v>
      </c>
      <c r="B43" s="968"/>
      <c r="C43" s="968"/>
      <c r="D43" s="968"/>
      <c r="E43" s="968"/>
      <c r="F43" s="968"/>
      <c r="G43" s="968"/>
      <c r="H43" s="968"/>
      <c r="I43" s="968"/>
      <c r="J43" s="968"/>
      <c r="K43" s="968"/>
      <c r="L43" s="27"/>
      <c r="M43" s="462"/>
    </row>
    <row r="44" spans="1:14" ht="14.85" customHeight="1">
      <c r="A44" s="984" t="s">
        <v>1436</v>
      </c>
      <c r="B44" s="984"/>
      <c r="C44" s="984"/>
      <c r="D44" s="984"/>
      <c r="E44" s="984"/>
      <c r="F44" s="984"/>
      <c r="G44" s="984"/>
      <c r="H44" s="984"/>
      <c r="I44" s="984"/>
      <c r="J44" s="984"/>
      <c r="K44" s="984"/>
      <c r="M44" s="462"/>
    </row>
    <row r="45" spans="1:14" ht="13.35" customHeight="1">
      <c r="A45" s="984" t="s">
        <v>1437</v>
      </c>
      <c r="B45" s="984"/>
      <c r="C45" s="984"/>
      <c r="D45" s="984"/>
      <c r="E45" s="984"/>
      <c r="F45" s="984"/>
      <c r="G45" s="984"/>
      <c r="H45" s="984"/>
      <c r="I45" s="984"/>
      <c r="J45" s="984"/>
      <c r="K45" s="984"/>
    </row>
    <row r="46" spans="1:14">
      <c r="A46" s="984" t="s">
        <v>1438</v>
      </c>
      <c r="B46" s="984"/>
      <c r="C46" s="984"/>
      <c r="D46" s="984"/>
      <c r="E46" s="984"/>
      <c r="F46" s="984"/>
      <c r="G46" s="984"/>
      <c r="H46" s="984"/>
      <c r="I46" s="984"/>
      <c r="J46" s="984"/>
      <c r="K46" s="984"/>
    </row>
    <row r="47" spans="1:14">
      <c r="A47" s="984" t="s">
        <v>1439</v>
      </c>
      <c r="B47" s="984"/>
      <c r="C47" s="984"/>
      <c r="D47" s="984"/>
      <c r="E47" s="984"/>
      <c r="F47" s="984"/>
      <c r="G47" s="984"/>
      <c r="H47" s="984"/>
      <c r="I47" s="984"/>
      <c r="J47" s="984"/>
      <c r="K47" s="984"/>
    </row>
    <row r="48" spans="1:14">
      <c r="A48" s="59"/>
      <c r="B48" s="128"/>
      <c r="C48" s="128"/>
      <c r="D48" s="128"/>
      <c r="E48" s="128"/>
      <c r="F48" s="128"/>
      <c r="G48" s="128"/>
      <c r="H48" s="128"/>
      <c r="I48" s="128"/>
      <c r="J48" s="128"/>
      <c r="K48" s="128"/>
    </row>
    <row r="49" spans="1:23" ht="15" customHeight="1">
      <c r="A49" s="983" t="s">
        <v>1440</v>
      </c>
      <c r="B49" s="983"/>
      <c r="C49" s="983"/>
      <c r="D49" s="983"/>
      <c r="E49" s="983"/>
      <c r="F49" s="983"/>
      <c r="G49" s="983"/>
      <c r="H49" s="983"/>
      <c r="I49" s="983"/>
      <c r="J49" s="983"/>
      <c r="K49" s="983"/>
      <c r="M49" s="983"/>
      <c r="N49" s="983"/>
      <c r="O49" s="983"/>
      <c r="P49" s="983"/>
      <c r="Q49" s="983"/>
      <c r="R49" s="983"/>
      <c r="S49" s="983"/>
      <c r="T49" s="983"/>
      <c r="U49" s="983"/>
      <c r="V49" s="983"/>
      <c r="W49" s="983"/>
    </row>
    <row r="50" spans="1:23" ht="26.4">
      <c r="A50" s="1187"/>
      <c r="B50" s="143" t="s">
        <v>1407</v>
      </c>
      <c r="C50" s="1036" t="s">
        <v>1408</v>
      </c>
      <c r="D50" s="1036"/>
      <c r="E50" s="1036"/>
      <c r="F50" s="1036"/>
      <c r="G50" s="1036"/>
      <c r="H50" s="1036"/>
      <c r="I50" s="1036"/>
      <c r="J50" s="1036"/>
      <c r="K50" s="1036" t="s">
        <v>1409</v>
      </c>
    </row>
    <row r="51" spans="1:23" ht="14.85" customHeight="1">
      <c r="A51" s="1187"/>
      <c r="B51" s="1186" t="s">
        <v>1428</v>
      </c>
      <c r="C51" s="1186" t="s">
        <v>1429</v>
      </c>
      <c r="D51" s="1186"/>
      <c r="E51" s="1186" t="s">
        <v>1430</v>
      </c>
      <c r="F51" s="1186"/>
      <c r="G51" s="1186" t="s">
        <v>1431</v>
      </c>
      <c r="H51" s="1186" t="s">
        <v>1432</v>
      </c>
      <c r="I51" s="1186" t="s">
        <v>1433</v>
      </c>
      <c r="J51" s="1186" t="s">
        <v>178</v>
      </c>
      <c r="K51" s="1036"/>
    </row>
    <row r="52" spans="1:23" ht="26.7" customHeight="1">
      <c r="A52" s="1187"/>
      <c r="B52" s="1186"/>
      <c r="C52" s="356" t="s">
        <v>1416</v>
      </c>
      <c r="D52" s="356" t="s">
        <v>1417</v>
      </c>
      <c r="E52" s="356" t="s">
        <v>1416</v>
      </c>
      <c r="F52" s="356" t="s">
        <v>1417</v>
      </c>
      <c r="G52" s="1186"/>
      <c r="H52" s="1186"/>
      <c r="I52" s="1186"/>
      <c r="J52" s="1186"/>
      <c r="K52" s="1036"/>
    </row>
    <row r="53" spans="1:23">
      <c r="A53" s="190" t="s">
        <v>243</v>
      </c>
      <c r="B53" s="358">
        <v>10061</v>
      </c>
      <c r="C53" s="358">
        <v>5207</v>
      </c>
      <c r="D53" s="358">
        <v>1128</v>
      </c>
      <c r="E53" s="358">
        <v>1341</v>
      </c>
      <c r="F53" s="358">
        <v>18</v>
      </c>
      <c r="G53" s="358">
        <v>370.67702013766802</v>
      </c>
      <c r="H53" s="358">
        <v>399</v>
      </c>
      <c r="I53" s="360">
        <v>15</v>
      </c>
      <c r="J53" s="361">
        <f t="shared" ref="J53:J59" si="0">SUM(C53:I53)</f>
        <v>8478.6770201376676</v>
      </c>
      <c r="K53" s="361">
        <f>B53-J53</f>
        <v>1582.3229798623324</v>
      </c>
    </row>
    <row r="54" spans="1:23">
      <c r="A54" s="190" t="s">
        <v>514</v>
      </c>
      <c r="B54" s="358">
        <v>1851</v>
      </c>
      <c r="C54" s="358">
        <v>1059</v>
      </c>
      <c r="D54" s="358">
        <v>112</v>
      </c>
      <c r="E54" s="358">
        <v>136</v>
      </c>
      <c r="F54" s="358">
        <v>3</v>
      </c>
      <c r="G54" s="358">
        <v>9.9418960608099987</v>
      </c>
      <c r="H54" s="358">
        <v>74</v>
      </c>
      <c r="I54" s="360">
        <v>1</v>
      </c>
      <c r="J54" s="361">
        <f t="shared" si="0"/>
        <v>1394.94189606081</v>
      </c>
      <c r="K54" s="361">
        <f>B54-J54</f>
        <v>456.05810393919</v>
      </c>
    </row>
    <row r="55" spans="1:23">
      <c r="A55" s="190" t="s">
        <v>257</v>
      </c>
      <c r="B55" s="358">
        <v>629</v>
      </c>
      <c r="C55" s="358">
        <v>322</v>
      </c>
      <c r="D55" s="358">
        <v>2561</v>
      </c>
      <c r="E55" s="358">
        <v>93</v>
      </c>
      <c r="F55" s="358">
        <v>69</v>
      </c>
      <c r="G55" s="358">
        <v>72.356697105958716</v>
      </c>
      <c r="H55" s="358">
        <v>52</v>
      </c>
      <c r="I55" s="358">
        <v>4</v>
      </c>
      <c r="J55" s="361">
        <f t="shared" si="0"/>
        <v>3173.3566971059586</v>
      </c>
      <c r="K55" s="361">
        <f t="shared" ref="K55:K58" si="1">B55-J55</f>
        <v>-2544.3566971059586</v>
      </c>
    </row>
    <row r="56" spans="1:23">
      <c r="A56" s="190" t="s">
        <v>911</v>
      </c>
      <c r="B56" s="358">
        <v>1451</v>
      </c>
      <c r="C56" s="358">
        <v>339</v>
      </c>
      <c r="D56" s="358">
        <v>141</v>
      </c>
      <c r="E56" s="358">
        <v>158</v>
      </c>
      <c r="F56" s="358">
        <v>2</v>
      </c>
      <c r="G56" s="358">
        <v>3.4762372414930001</v>
      </c>
      <c r="H56" s="358">
        <v>324</v>
      </c>
      <c r="I56" s="358">
        <v>1</v>
      </c>
      <c r="J56" s="361">
        <f t="shared" si="0"/>
        <v>968.47623724149298</v>
      </c>
      <c r="K56" s="361">
        <f t="shared" si="1"/>
        <v>482.52376275850702</v>
      </c>
    </row>
    <row r="57" spans="1:23">
      <c r="A57" s="190" t="s">
        <v>398</v>
      </c>
      <c r="B57" s="358">
        <v>0</v>
      </c>
      <c r="C57" s="358">
        <v>17</v>
      </c>
      <c r="D57" s="358">
        <v>12</v>
      </c>
      <c r="E57" s="358">
        <v>4</v>
      </c>
      <c r="F57" s="358">
        <v>0</v>
      </c>
      <c r="G57" s="358">
        <v>0</v>
      </c>
      <c r="H57" s="358">
        <v>0</v>
      </c>
      <c r="I57" s="358">
        <v>3</v>
      </c>
      <c r="J57" s="361">
        <f t="shared" si="0"/>
        <v>36</v>
      </c>
      <c r="K57" s="361">
        <f t="shared" si="1"/>
        <v>-36</v>
      </c>
    </row>
    <row r="58" spans="1:23" ht="17.100000000000001" customHeight="1">
      <c r="A58" s="190" t="s">
        <v>1419</v>
      </c>
      <c r="B58" s="358">
        <v>-511</v>
      </c>
      <c r="C58" s="358">
        <v>-511</v>
      </c>
      <c r="D58" s="358">
        <v>0</v>
      </c>
      <c r="E58" s="358">
        <v>0</v>
      </c>
      <c r="F58" s="358"/>
      <c r="G58" s="363"/>
      <c r="H58" s="364"/>
      <c r="I58" s="364"/>
      <c r="J58" s="361">
        <f t="shared" si="0"/>
        <v>-511</v>
      </c>
      <c r="K58" s="361">
        <f t="shared" si="1"/>
        <v>0</v>
      </c>
    </row>
    <row r="59" spans="1:23" ht="15" customHeight="1">
      <c r="A59" s="159" t="s">
        <v>178</v>
      </c>
      <c r="B59" s="377">
        <f>SUM(B53:B58)</f>
        <v>13481</v>
      </c>
      <c r="C59" s="376">
        <f t="shared" ref="C59:H59" si="2">SUM(C53:C58)</f>
        <v>6433</v>
      </c>
      <c r="D59" s="376">
        <f t="shared" si="2"/>
        <v>3954</v>
      </c>
      <c r="E59" s="376">
        <f t="shared" si="2"/>
        <v>1732</v>
      </c>
      <c r="F59" s="376">
        <f t="shared" si="2"/>
        <v>92</v>
      </c>
      <c r="G59" s="463">
        <f>SUM(G53:G58)</f>
        <v>456.45185054592969</v>
      </c>
      <c r="H59" s="376">
        <f t="shared" si="2"/>
        <v>849</v>
      </c>
      <c r="I59" s="376">
        <f>24</f>
        <v>24</v>
      </c>
      <c r="J59" s="378">
        <f t="shared" si="0"/>
        <v>13540.451850545929</v>
      </c>
      <c r="K59" s="376">
        <f>B59-J59</f>
        <v>-59.451850545929119</v>
      </c>
      <c r="M59" s="462"/>
      <c r="N59" s="465"/>
    </row>
    <row r="60" spans="1:23" s="11" customFormat="1" ht="13.2">
      <c r="A60" s="984" t="s">
        <v>1420</v>
      </c>
      <c r="B60" s="984"/>
      <c r="C60" s="984"/>
      <c r="D60" s="984"/>
      <c r="E60" s="984"/>
      <c r="F60" s="984"/>
      <c r="G60" s="984"/>
      <c r="H60" s="984"/>
      <c r="I60" s="984"/>
      <c r="J60" s="984"/>
      <c r="K60" s="984"/>
      <c r="L60" s="461"/>
    </row>
    <row r="61" spans="1:23" s="11" customFormat="1">
      <c r="A61" s="1033" t="s">
        <v>1441</v>
      </c>
      <c r="B61" s="984"/>
      <c r="C61" s="984"/>
      <c r="D61" s="984"/>
      <c r="E61" s="984"/>
      <c r="F61" s="984"/>
      <c r="G61" s="984"/>
      <c r="H61" s="984"/>
      <c r="I61" s="984"/>
      <c r="J61" s="984"/>
      <c r="K61" s="984"/>
      <c r="L61" s="462"/>
      <c r="M61" s="115"/>
    </row>
    <row r="62" spans="1:23" s="11" customFormat="1">
      <c r="A62" s="1190" t="s">
        <v>1442</v>
      </c>
      <c r="B62" s="1190"/>
      <c r="C62" s="1190"/>
      <c r="D62" s="1190"/>
      <c r="E62" s="1190"/>
      <c r="F62" s="1190"/>
      <c r="G62" s="1190"/>
      <c r="H62" s="1190"/>
      <c r="I62" s="1190"/>
      <c r="J62" s="1190"/>
      <c r="K62" s="1190"/>
      <c r="L62" s="462"/>
      <c r="M62" s="115"/>
    </row>
    <row r="63" spans="1:23" ht="36" customHeight="1">
      <c r="A63" s="968" t="s">
        <v>1435</v>
      </c>
      <c r="B63" s="968"/>
      <c r="C63" s="968"/>
      <c r="D63" s="968"/>
      <c r="E63" s="968"/>
      <c r="F63" s="968"/>
      <c r="G63" s="968"/>
      <c r="H63" s="968"/>
      <c r="I63" s="968"/>
      <c r="J63" s="968"/>
      <c r="K63" s="968"/>
      <c r="L63" s="27"/>
    </row>
    <row r="64" spans="1:23" ht="14.85" customHeight="1">
      <c r="A64" s="984" t="s">
        <v>1436</v>
      </c>
      <c r="B64" s="984"/>
      <c r="C64" s="984"/>
      <c r="D64" s="984"/>
      <c r="E64" s="984"/>
      <c r="F64" s="984"/>
      <c r="G64" s="984"/>
      <c r="H64" s="984"/>
      <c r="I64" s="984"/>
      <c r="J64" s="984"/>
      <c r="K64" s="984"/>
    </row>
    <row r="65" spans="1:12" ht="13.35" customHeight="1">
      <c r="A65" s="984" t="s">
        <v>1437</v>
      </c>
      <c r="B65" s="984"/>
      <c r="C65" s="984"/>
      <c r="D65" s="984"/>
      <c r="E65" s="984"/>
      <c r="F65" s="984"/>
      <c r="G65" s="984"/>
      <c r="H65" s="984"/>
      <c r="I65" s="984"/>
      <c r="J65" s="984"/>
      <c r="K65" s="984"/>
    </row>
    <row r="66" spans="1:12">
      <c r="A66" s="984" t="s">
        <v>1438</v>
      </c>
      <c r="B66" s="984"/>
      <c r="C66" s="984"/>
      <c r="D66" s="984"/>
      <c r="E66" s="984"/>
      <c r="F66" s="984"/>
      <c r="G66" s="984"/>
      <c r="H66" s="984"/>
      <c r="I66" s="984"/>
      <c r="J66" s="984"/>
      <c r="K66" s="984"/>
    </row>
    <row r="67" spans="1:12">
      <c r="A67" s="984" t="s">
        <v>1439</v>
      </c>
      <c r="B67" s="984"/>
      <c r="C67" s="984"/>
      <c r="D67" s="984"/>
      <c r="E67" s="984"/>
      <c r="F67" s="984"/>
      <c r="G67" s="984"/>
      <c r="H67" s="984"/>
      <c r="I67" s="984"/>
      <c r="J67" s="984"/>
      <c r="K67" s="984"/>
    </row>
    <row r="68" spans="1:12" ht="15" customHeight="1">
      <c r="A68" s="59"/>
      <c r="B68" s="128"/>
      <c r="C68" s="128"/>
      <c r="D68" s="128"/>
      <c r="E68" s="128"/>
      <c r="F68" s="128"/>
      <c r="G68" s="129"/>
      <c r="H68" s="128"/>
      <c r="I68" s="128"/>
      <c r="J68" s="130"/>
      <c r="K68" s="129"/>
      <c r="L68" s="27"/>
    </row>
    <row r="69" spans="1:12" ht="15.6" customHeight="1">
      <c r="A69" s="983" t="s">
        <v>1443</v>
      </c>
      <c r="B69" s="983"/>
      <c r="C69" s="983"/>
      <c r="D69" s="983"/>
      <c r="E69" s="983"/>
      <c r="F69" s="983"/>
      <c r="G69" s="983"/>
      <c r="H69" s="983"/>
      <c r="I69" s="983"/>
      <c r="J69" s="983"/>
      <c r="K69" s="983"/>
    </row>
    <row r="70" spans="1:12" ht="26.4">
      <c r="A70" s="1187"/>
      <c r="B70" s="143" t="s">
        <v>1407</v>
      </c>
      <c r="C70" s="1036" t="s">
        <v>1408</v>
      </c>
      <c r="D70" s="1036"/>
      <c r="E70" s="1036"/>
      <c r="F70" s="1036"/>
      <c r="G70" s="1036"/>
      <c r="H70" s="1036"/>
      <c r="I70" s="1036"/>
      <c r="J70" s="1036"/>
      <c r="K70" s="1036" t="s">
        <v>1409</v>
      </c>
    </row>
    <row r="71" spans="1:12" s="11" customFormat="1" ht="39.6" customHeight="1">
      <c r="A71" s="1187"/>
      <c r="B71" s="1186" t="s">
        <v>1444</v>
      </c>
      <c r="C71" s="1186" t="s">
        <v>1445</v>
      </c>
      <c r="D71" s="1186"/>
      <c r="E71" s="1186" t="s">
        <v>1446</v>
      </c>
      <c r="F71" s="1186"/>
      <c r="G71" s="1186" t="s">
        <v>1447</v>
      </c>
      <c r="H71" s="1186" t="s">
        <v>1448</v>
      </c>
      <c r="I71" s="1186" t="s">
        <v>1449</v>
      </c>
      <c r="J71" s="1186" t="s">
        <v>178</v>
      </c>
      <c r="K71" s="1036"/>
    </row>
    <row r="72" spans="1:12" s="11" customFormat="1" ht="26.4">
      <c r="A72" s="1187"/>
      <c r="B72" s="1186"/>
      <c r="C72" s="356" t="s">
        <v>1416</v>
      </c>
      <c r="D72" s="356" t="s">
        <v>1417</v>
      </c>
      <c r="E72" s="356" t="s">
        <v>1416</v>
      </c>
      <c r="F72" s="356" t="s">
        <v>1417</v>
      </c>
      <c r="G72" s="1186"/>
      <c r="H72" s="1186"/>
      <c r="I72" s="1186"/>
      <c r="J72" s="1186"/>
      <c r="K72" s="1036"/>
    </row>
    <row r="73" spans="1:12" s="11" customFormat="1" ht="13.2">
      <c r="A73" s="190" t="s">
        <v>243</v>
      </c>
      <c r="B73" s="362">
        <v>6436.855985203918</v>
      </c>
      <c r="C73" s="362">
        <v>4440.8584703635552</v>
      </c>
      <c r="D73" s="362">
        <v>1161</v>
      </c>
      <c r="E73" s="362">
        <v>1161</v>
      </c>
      <c r="F73" s="362">
        <v>15</v>
      </c>
      <c r="G73" s="362">
        <v>606</v>
      </c>
      <c r="H73" s="362">
        <v>41</v>
      </c>
      <c r="I73" s="362">
        <v>10</v>
      </c>
      <c r="J73" s="362">
        <f>SUM(C73:I73)</f>
        <v>7434.8584703635552</v>
      </c>
      <c r="K73" s="362">
        <f>B73-J73</f>
        <v>-998.00248515963722</v>
      </c>
    </row>
    <row r="74" spans="1:12" s="11" customFormat="1" ht="13.2">
      <c r="A74" s="190" t="s">
        <v>514</v>
      </c>
      <c r="B74" s="362">
        <v>1521.0606343938641</v>
      </c>
      <c r="C74" s="362">
        <v>781.8698934749807</v>
      </c>
      <c r="D74" s="362">
        <v>161</v>
      </c>
      <c r="E74" s="362">
        <v>140</v>
      </c>
      <c r="F74" s="362">
        <v>4</v>
      </c>
      <c r="G74" s="362">
        <v>8</v>
      </c>
      <c r="H74" s="362">
        <v>53</v>
      </c>
      <c r="I74" s="362">
        <v>1</v>
      </c>
      <c r="J74" s="362">
        <f t="shared" ref="J74:J78" si="3">SUM(C74:I74)</f>
        <v>1148.8698934749807</v>
      </c>
      <c r="K74" s="362">
        <f t="shared" ref="K74:K78" si="4">B74-J74</f>
        <v>372.19074091888342</v>
      </c>
    </row>
    <row r="75" spans="1:12" s="11" customFormat="1" ht="13.2">
      <c r="A75" s="190" t="s">
        <v>257</v>
      </c>
      <c r="B75" s="362">
        <v>558.49528913721804</v>
      </c>
      <c r="C75" s="362">
        <v>273.73253919612904</v>
      </c>
      <c r="D75" s="362">
        <v>1629</v>
      </c>
      <c r="E75" s="362">
        <v>90</v>
      </c>
      <c r="F75" s="362">
        <v>47</v>
      </c>
      <c r="G75" s="362">
        <v>50</v>
      </c>
      <c r="H75" s="362">
        <v>21.4</v>
      </c>
      <c r="I75" s="362">
        <v>6</v>
      </c>
      <c r="J75" s="362">
        <f t="shared" si="3"/>
        <v>2117.1325391961291</v>
      </c>
      <c r="K75" s="362">
        <f t="shared" si="4"/>
        <v>-1558.6372500589109</v>
      </c>
    </row>
    <row r="76" spans="1:12" s="11" customFormat="1" ht="13.2">
      <c r="A76" s="190" t="s">
        <v>911</v>
      </c>
      <c r="B76" s="362">
        <v>895.66036016868861</v>
      </c>
      <c r="C76" s="362">
        <v>253.48274740718693</v>
      </c>
      <c r="D76" s="362">
        <v>100</v>
      </c>
      <c r="E76" s="362">
        <v>100</v>
      </c>
      <c r="F76" s="362" t="s">
        <v>283</v>
      </c>
      <c r="G76" s="362">
        <v>2.4</v>
      </c>
      <c r="H76" s="362">
        <v>118</v>
      </c>
      <c r="I76" s="366">
        <v>0.5</v>
      </c>
      <c r="J76" s="362">
        <v>573</v>
      </c>
      <c r="K76" s="362">
        <f t="shared" si="4"/>
        <v>322.66036016868861</v>
      </c>
    </row>
    <row r="77" spans="1:12" s="11" customFormat="1" ht="15.6" customHeight="1">
      <c r="A77" s="190" t="s">
        <v>398</v>
      </c>
      <c r="B77" s="362">
        <v>0</v>
      </c>
      <c r="C77" s="362">
        <v>15.711574053163801</v>
      </c>
      <c r="D77" s="362">
        <v>12</v>
      </c>
      <c r="E77" s="362">
        <v>4</v>
      </c>
      <c r="F77" s="362" t="s">
        <v>283</v>
      </c>
      <c r="G77" s="362">
        <v>1</v>
      </c>
      <c r="H77" s="362" t="s">
        <v>283</v>
      </c>
      <c r="I77" s="362">
        <v>1</v>
      </c>
      <c r="J77" s="362">
        <f t="shared" si="3"/>
        <v>33.711574053163801</v>
      </c>
      <c r="K77" s="362">
        <f>B77-J77</f>
        <v>-33.711574053163801</v>
      </c>
    </row>
    <row r="78" spans="1:12" s="11" customFormat="1" ht="15.6">
      <c r="A78" s="190" t="s">
        <v>1419</v>
      </c>
      <c r="B78" s="362">
        <v>-464.36830006449088</v>
      </c>
      <c r="C78" s="362">
        <v>-464</v>
      </c>
      <c r="D78" s="362" t="s">
        <v>283</v>
      </c>
      <c r="E78" s="362" t="s">
        <v>283</v>
      </c>
      <c r="F78" s="367"/>
      <c r="G78" s="367"/>
      <c r="H78" s="367"/>
      <c r="I78" s="367"/>
      <c r="J78" s="362">
        <f t="shared" si="3"/>
        <v>-464</v>
      </c>
      <c r="K78" s="362">
        <f t="shared" si="4"/>
        <v>-0.3683000644908816</v>
      </c>
    </row>
    <row r="79" spans="1:12" s="11" customFormat="1" ht="13.2">
      <c r="A79" s="159" t="s">
        <v>178</v>
      </c>
      <c r="B79" s="376">
        <f t="shared" ref="B79:K79" si="5">SUM(B73:B78)</f>
        <v>8947.7039688391997</v>
      </c>
      <c r="C79" s="376">
        <f t="shared" si="5"/>
        <v>5301.6552244950162</v>
      </c>
      <c r="D79" s="376">
        <f t="shared" si="5"/>
        <v>3063</v>
      </c>
      <c r="E79" s="376">
        <f t="shared" si="5"/>
        <v>1495</v>
      </c>
      <c r="F79" s="376">
        <f t="shared" si="5"/>
        <v>66</v>
      </c>
      <c r="G79" s="376">
        <f t="shared" si="5"/>
        <v>667.4</v>
      </c>
      <c r="H79" s="376">
        <f t="shared" si="5"/>
        <v>233.4</v>
      </c>
      <c r="I79" s="376">
        <f t="shared" si="5"/>
        <v>18.5</v>
      </c>
      <c r="J79" s="376">
        <f t="shared" si="5"/>
        <v>10843.57247708783</v>
      </c>
      <c r="K79" s="376">
        <f t="shared" si="5"/>
        <v>-1895.8685082486309</v>
      </c>
    </row>
    <row r="80" spans="1:12" s="11" customFormat="1" ht="13.2">
      <c r="A80" s="984" t="s">
        <v>1420</v>
      </c>
      <c r="B80" s="984"/>
      <c r="C80" s="984"/>
      <c r="D80" s="984"/>
      <c r="E80" s="984"/>
      <c r="F80" s="984"/>
      <c r="G80" s="984"/>
      <c r="H80" s="984"/>
      <c r="I80" s="984"/>
      <c r="J80" s="984"/>
      <c r="K80" s="984"/>
    </row>
    <row r="81" spans="1:12" s="11" customFormat="1">
      <c r="A81" s="984" t="s">
        <v>1450</v>
      </c>
      <c r="B81" s="984"/>
      <c r="C81" s="984"/>
      <c r="D81" s="984"/>
      <c r="E81" s="984"/>
      <c r="F81" s="984"/>
      <c r="G81" s="984"/>
      <c r="H81" s="984"/>
      <c r="I81" s="984"/>
      <c r="J81" s="984"/>
      <c r="K81" s="984"/>
      <c r="L81"/>
    </row>
    <row r="82" spans="1:12" ht="36" customHeight="1">
      <c r="A82" s="968" t="s">
        <v>1451</v>
      </c>
      <c r="B82" s="968"/>
      <c r="C82" s="968"/>
      <c r="D82" s="968"/>
      <c r="E82" s="968"/>
      <c r="F82" s="968"/>
      <c r="G82" s="968"/>
      <c r="H82" s="968"/>
      <c r="I82" s="968"/>
      <c r="J82" s="968"/>
      <c r="K82" s="968"/>
      <c r="L82" s="27"/>
    </row>
    <row r="83" spans="1:12" ht="14.85" customHeight="1">
      <c r="A83" s="984" t="s">
        <v>1423</v>
      </c>
      <c r="B83" s="984"/>
      <c r="C83" s="984"/>
      <c r="D83" s="984"/>
      <c r="E83" s="984"/>
      <c r="F83" s="984"/>
      <c r="G83" s="984"/>
      <c r="H83" s="984"/>
      <c r="I83" s="984"/>
      <c r="J83" s="984"/>
      <c r="K83" s="984"/>
    </row>
    <row r="84" spans="1:12" ht="13.35" customHeight="1">
      <c r="A84" s="984" t="s">
        <v>1452</v>
      </c>
      <c r="B84" s="984"/>
      <c r="C84" s="984"/>
      <c r="D84" s="984"/>
      <c r="E84" s="984"/>
      <c r="F84" s="984"/>
      <c r="G84" s="984"/>
      <c r="H84" s="984"/>
      <c r="I84" s="984"/>
      <c r="J84" s="984"/>
      <c r="K84" s="984"/>
    </row>
    <row r="85" spans="1:12">
      <c r="A85" s="984" t="s">
        <v>1425</v>
      </c>
      <c r="B85" s="984"/>
      <c r="C85" s="984"/>
      <c r="D85" s="984"/>
      <c r="E85" s="984"/>
      <c r="F85" s="984"/>
      <c r="G85" s="984"/>
      <c r="H85" s="984"/>
      <c r="I85" s="984"/>
      <c r="J85" s="984"/>
      <c r="K85" s="984"/>
    </row>
    <row r="86" spans="1:12">
      <c r="A86" s="984" t="s">
        <v>1453</v>
      </c>
      <c r="B86" s="984"/>
      <c r="C86" s="984"/>
      <c r="D86" s="984"/>
      <c r="E86" s="984"/>
      <c r="F86" s="984"/>
      <c r="G86" s="984"/>
      <c r="H86" s="984"/>
      <c r="I86" s="984"/>
      <c r="J86" s="984"/>
      <c r="K86" s="984"/>
    </row>
    <row r="87" spans="1:12" ht="17.399999999999999">
      <c r="A87" s="7"/>
      <c r="B87" s="6"/>
      <c r="C87" s="6"/>
      <c r="D87" s="6"/>
      <c r="E87" s="6"/>
      <c r="F87" s="6"/>
      <c r="G87" s="6"/>
      <c r="H87" s="6"/>
    </row>
    <row r="88" spans="1:12" ht="16.8">
      <c r="A88" s="983" t="s">
        <v>1454</v>
      </c>
      <c r="B88" s="983"/>
      <c r="C88" s="983"/>
      <c r="D88" s="983"/>
      <c r="E88" s="983"/>
      <c r="F88" s="983"/>
      <c r="G88" s="983"/>
      <c r="H88" s="983"/>
      <c r="I88" s="983"/>
      <c r="J88" s="983"/>
      <c r="K88" s="983"/>
    </row>
    <row r="89" spans="1:12" s="11" customFormat="1" ht="39.6" customHeight="1">
      <c r="A89" s="1187"/>
      <c r="B89" s="143" t="s">
        <v>1407</v>
      </c>
      <c r="C89" s="1036" t="s">
        <v>1408</v>
      </c>
      <c r="D89" s="1036"/>
      <c r="E89" s="1036"/>
      <c r="F89" s="1036"/>
      <c r="G89" s="1036"/>
      <c r="H89" s="1036"/>
      <c r="I89" s="1036"/>
      <c r="J89" s="1036"/>
      <c r="K89" s="1036" t="s">
        <v>1409</v>
      </c>
    </row>
    <row r="90" spans="1:12" s="11" customFormat="1" ht="15" customHeight="1">
      <c r="A90" s="1187"/>
      <c r="B90" s="1186" t="s">
        <v>1444</v>
      </c>
      <c r="C90" s="1186" t="s">
        <v>1445</v>
      </c>
      <c r="D90" s="1186"/>
      <c r="E90" s="1186" t="s">
        <v>1446</v>
      </c>
      <c r="F90" s="1186"/>
      <c r="G90" s="1186" t="s">
        <v>1447</v>
      </c>
      <c r="H90" s="1186" t="s">
        <v>1448</v>
      </c>
      <c r="I90" s="1186" t="s">
        <v>1449</v>
      </c>
      <c r="J90" s="1186" t="s">
        <v>178</v>
      </c>
      <c r="K90" s="1036"/>
    </row>
    <row r="91" spans="1:12" s="11" customFormat="1" ht="26.4">
      <c r="A91" s="1187"/>
      <c r="B91" s="1186"/>
      <c r="C91" s="356" t="s">
        <v>1416</v>
      </c>
      <c r="D91" s="356" t="s">
        <v>1417</v>
      </c>
      <c r="E91" s="356" t="s">
        <v>1416</v>
      </c>
      <c r="F91" s="356" t="s">
        <v>1417</v>
      </c>
      <c r="G91" s="1186"/>
      <c r="H91" s="1186"/>
      <c r="I91" s="1186"/>
      <c r="J91" s="1186"/>
      <c r="K91" s="1036"/>
    </row>
    <row r="92" spans="1:12" s="11" customFormat="1" ht="13.2">
      <c r="A92" s="190" t="s">
        <v>243</v>
      </c>
      <c r="B92" s="362">
        <v>1973</v>
      </c>
      <c r="C92" s="362">
        <v>947</v>
      </c>
      <c r="D92" s="362">
        <v>215</v>
      </c>
      <c r="E92" s="362">
        <v>178</v>
      </c>
      <c r="F92" s="362">
        <v>3</v>
      </c>
      <c r="G92" s="362" t="s">
        <v>1455</v>
      </c>
      <c r="H92" s="362">
        <v>96</v>
      </c>
      <c r="I92" s="362" t="s">
        <v>1456</v>
      </c>
      <c r="J92" s="362">
        <v>1439</v>
      </c>
      <c r="K92" s="362">
        <v>534</v>
      </c>
    </row>
    <row r="93" spans="1:12" s="11" customFormat="1" ht="13.2">
      <c r="A93" s="190" t="s">
        <v>514</v>
      </c>
      <c r="B93" s="362">
        <v>9503</v>
      </c>
      <c r="C93" s="362">
        <v>5080</v>
      </c>
      <c r="D93" s="362">
        <v>1091</v>
      </c>
      <c r="E93" s="362">
        <v>1163</v>
      </c>
      <c r="F93" s="362">
        <v>15</v>
      </c>
      <c r="G93" s="362">
        <v>714</v>
      </c>
      <c r="H93" s="362">
        <v>360</v>
      </c>
      <c r="I93" s="362">
        <v>10</v>
      </c>
      <c r="J93" s="362">
        <v>8423</v>
      </c>
      <c r="K93" s="362">
        <v>1080</v>
      </c>
    </row>
    <row r="94" spans="1:12" s="11" customFormat="1" ht="13.2">
      <c r="A94" s="190" t="s">
        <v>257</v>
      </c>
      <c r="B94" s="362">
        <v>711</v>
      </c>
      <c r="C94" s="362">
        <v>397</v>
      </c>
      <c r="D94" s="362">
        <v>424</v>
      </c>
      <c r="E94" s="362">
        <v>104</v>
      </c>
      <c r="F94" s="362">
        <v>28</v>
      </c>
      <c r="G94" s="362" t="s">
        <v>1457</v>
      </c>
      <c r="H94" s="362">
        <v>76</v>
      </c>
      <c r="I94" s="362">
        <v>5</v>
      </c>
      <c r="J94" s="362">
        <v>1029</v>
      </c>
      <c r="K94" s="362">
        <v>-318</v>
      </c>
    </row>
    <row r="95" spans="1:12" s="11" customFormat="1" ht="15.6" customHeight="1">
      <c r="A95" s="190" t="s">
        <v>911</v>
      </c>
      <c r="B95" s="362">
        <v>1027</v>
      </c>
      <c r="C95" s="362">
        <v>272</v>
      </c>
      <c r="D95" s="362">
        <v>107</v>
      </c>
      <c r="E95" s="362">
        <v>103</v>
      </c>
      <c r="F95" s="362" t="s">
        <v>1458</v>
      </c>
      <c r="G95" s="362" t="s">
        <v>1457</v>
      </c>
      <c r="H95" s="362">
        <v>248</v>
      </c>
      <c r="I95" s="362">
        <v>2</v>
      </c>
      <c r="J95" s="362">
        <v>730</v>
      </c>
      <c r="K95" s="362">
        <v>297</v>
      </c>
    </row>
    <row r="96" spans="1:12" s="11" customFormat="1" ht="13.2">
      <c r="A96" s="190" t="s">
        <v>398</v>
      </c>
      <c r="B96" s="362" t="s">
        <v>1456</v>
      </c>
      <c r="C96" s="362">
        <v>9</v>
      </c>
      <c r="D96" s="362">
        <v>23</v>
      </c>
      <c r="E96" s="362">
        <v>7</v>
      </c>
      <c r="F96" s="362" t="s">
        <v>1458</v>
      </c>
      <c r="G96" s="362" t="s">
        <v>1457</v>
      </c>
      <c r="H96" s="362" t="s">
        <v>1459</v>
      </c>
      <c r="I96" s="362">
        <v>3</v>
      </c>
      <c r="J96" s="362">
        <v>39</v>
      </c>
      <c r="K96" s="362">
        <v>-39</v>
      </c>
    </row>
    <row r="97" spans="1:12" s="11" customFormat="1" ht="15.6">
      <c r="A97" s="190" t="s">
        <v>1419</v>
      </c>
      <c r="B97" s="362">
        <v>-650</v>
      </c>
      <c r="C97" s="362">
        <v>-650</v>
      </c>
      <c r="D97" s="362" t="s">
        <v>1457</v>
      </c>
      <c r="E97" s="362" t="s">
        <v>1460</v>
      </c>
      <c r="F97" s="367"/>
      <c r="G97" s="367"/>
      <c r="H97" s="367"/>
      <c r="I97" s="367"/>
      <c r="J97" s="362">
        <v>-650</v>
      </c>
      <c r="K97" s="362" t="s">
        <v>1461</v>
      </c>
    </row>
    <row r="98" spans="1:12" s="11" customFormat="1" ht="15.6" customHeight="1">
      <c r="A98" s="159" t="s">
        <v>178</v>
      </c>
      <c r="B98" s="376">
        <v>12564</v>
      </c>
      <c r="C98" s="376">
        <v>6055</v>
      </c>
      <c r="D98" s="376">
        <v>1860</v>
      </c>
      <c r="E98" s="376">
        <v>1555</v>
      </c>
      <c r="F98" s="376">
        <v>46</v>
      </c>
      <c r="G98" s="376">
        <v>714</v>
      </c>
      <c r="H98" s="376">
        <v>780</v>
      </c>
      <c r="I98" s="376">
        <v>22</v>
      </c>
      <c r="J98" s="376">
        <v>11010</v>
      </c>
      <c r="K98" s="376">
        <v>1554</v>
      </c>
    </row>
    <row r="99" spans="1:12" s="11" customFormat="1" ht="15.6" customHeight="1">
      <c r="A99" s="984" t="s">
        <v>1420</v>
      </c>
      <c r="B99" s="984"/>
      <c r="C99" s="984"/>
      <c r="D99" s="984"/>
      <c r="E99" s="984"/>
      <c r="F99" s="984"/>
      <c r="G99" s="984"/>
      <c r="H99" s="984"/>
      <c r="I99" s="984"/>
      <c r="J99" s="984"/>
      <c r="K99" s="984"/>
    </row>
    <row r="100" spans="1:12">
      <c r="A100" s="984" t="s">
        <v>1462</v>
      </c>
      <c r="B100" s="984"/>
      <c r="C100" s="984"/>
      <c r="D100" s="984"/>
      <c r="E100" s="984"/>
      <c r="F100" s="984"/>
      <c r="G100" s="984"/>
      <c r="H100" s="984"/>
      <c r="I100" s="984"/>
      <c r="J100" s="984"/>
      <c r="K100" s="984"/>
    </row>
    <row r="101" spans="1:12" ht="38.85" customHeight="1">
      <c r="A101" s="968" t="s">
        <v>1451</v>
      </c>
      <c r="B101" s="968"/>
      <c r="C101" s="968"/>
      <c r="D101" s="968"/>
      <c r="E101" s="968"/>
      <c r="F101" s="968"/>
      <c r="G101" s="968"/>
      <c r="H101" s="968"/>
      <c r="I101" s="968"/>
      <c r="J101" s="968"/>
      <c r="K101" s="968"/>
      <c r="L101" s="27"/>
    </row>
    <row r="102" spans="1:12">
      <c r="A102" s="984" t="s">
        <v>1423</v>
      </c>
      <c r="B102" s="984"/>
      <c r="C102" s="984"/>
      <c r="D102" s="984"/>
      <c r="E102" s="984"/>
      <c r="F102" s="984"/>
      <c r="G102" s="984"/>
      <c r="H102" s="984"/>
      <c r="I102" s="984"/>
      <c r="J102" s="984"/>
      <c r="K102" s="984"/>
    </row>
    <row r="103" spans="1:12">
      <c r="A103" s="984" t="s">
        <v>1452</v>
      </c>
      <c r="B103" s="984"/>
      <c r="C103" s="984"/>
      <c r="D103" s="984"/>
      <c r="E103" s="984"/>
      <c r="F103" s="984"/>
      <c r="G103" s="984"/>
      <c r="H103" s="984"/>
      <c r="I103" s="984"/>
      <c r="J103" s="984"/>
      <c r="K103" s="984"/>
    </row>
    <row r="104" spans="1:12">
      <c r="A104" s="984" t="s">
        <v>1425</v>
      </c>
      <c r="B104" s="984"/>
      <c r="C104" s="984"/>
      <c r="D104" s="984"/>
      <c r="E104" s="984"/>
      <c r="F104" s="984"/>
      <c r="G104" s="984"/>
      <c r="H104" s="984"/>
      <c r="I104" s="984"/>
      <c r="J104" s="984"/>
      <c r="K104" s="984"/>
    </row>
    <row r="105" spans="1:12">
      <c r="A105" s="984" t="s">
        <v>1453</v>
      </c>
      <c r="B105" s="984"/>
      <c r="C105" s="984"/>
      <c r="D105" s="984"/>
      <c r="E105" s="984"/>
      <c r="F105" s="984"/>
      <c r="G105" s="984"/>
      <c r="H105" s="984"/>
      <c r="I105" s="984"/>
      <c r="J105" s="984"/>
      <c r="K105" s="984"/>
    </row>
    <row r="106" spans="1:12" ht="17.399999999999999">
      <c r="A106" s="7"/>
      <c r="B106" s="6"/>
      <c r="C106" s="6"/>
      <c r="D106" s="6"/>
      <c r="E106" s="6"/>
      <c r="F106" s="6"/>
      <c r="G106" s="6"/>
      <c r="H106" s="6"/>
    </row>
    <row r="107" spans="1:12" ht="16.2">
      <c r="A107" s="972" t="s">
        <v>1463</v>
      </c>
      <c r="B107" s="972"/>
      <c r="C107" s="972"/>
      <c r="D107" s="972"/>
      <c r="E107" s="972"/>
      <c r="F107" s="972"/>
      <c r="G107" s="972"/>
      <c r="H107" s="972"/>
      <c r="I107" s="972"/>
      <c r="J107" s="972"/>
      <c r="K107" s="972"/>
    </row>
    <row r="108" spans="1:12" ht="42" customHeight="1">
      <c r="A108" s="1187"/>
      <c r="B108" s="143" t="s">
        <v>1407</v>
      </c>
      <c r="C108" s="1036" t="s">
        <v>1408</v>
      </c>
      <c r="D108" s="1036"/>
      <c r="E108" s="1036"/>
      <c r="F108" s="1036"/>
      <c r="G108" s="1036"/>
      <c r="H108" s="1036"/>
      <c r="I108" s="1036"/>
      <c r="J108" s="1036"/>
      <c r="K108" s="1036" t="s">
        <v>1409</v>
      </c>
    </row>
    <row r="109" spans="1:12" ht="29.85" customHeight="1">
      <c r="A109" s="1187"/>
      <c r="B109" s="1186" t="s">
        <v>1444</v>
      </c>
      <c r="C109" s="1186" t="s">
        <v>1445</v>
      </c>
      <c r="D109" s="1186"/>
      <c r="E109" s="1186" t="s">
        <v>1446</v>
      </c>
      <c r="F109" s="1186"/>
      <c r="G109" s="1186" t="s">
        <v>1447</v>
      </c>
      <c r="H109" s="1186" t="s">
        <v>1448</v>
      </c>
      <c r="I109" s="1186" t="s">
        <v>1449</v>
      </c>
      <c r="J109" s="1186" t="s">
        <v>178</v>
      </c>
      <c r="K109" s="1036"/>
    </row>
    <row r="110" spans="1:12" ht="26.4">
      <c r="A110" s="1187"/>
      <c r="B110" s="1186"/>
      <c r="C110" s="356" t="s">
        <v>1416</v>
      </c>
      <c r="D110" s="356" t="s">
        <v>1417</v>
      </c>
      <c r="E110" s="356" t="s">
        <v>1416</v>
      </c>
      <c r="F110" s="356" t="s">
        <v>1417</v>
      </c>
      <c r="G110" s="1186"/>
      <c r="H110" s="1186"/>
      <c r="I110" s="1186"/>
      <c r="J110" s="1186"/>
      <c r="K110" s="1036"/>
    </row>
    <row r="111" spans="1:12">
      <c r="A111" s="190" t="s">
        <v>243</v>
      </c>
      <c r="B111" s="368">
        <v>9182</v>
      </c>
      <c r="C111" s="368">
        <v>4573</v>
      </c>
      <c r="D111" s="368">
        <v>1287.0134685800001</v>
      </c>
      <c r="E111" s="368">
        <v>1073</v>
      </c>
      <c r="F111" s="368">
        <v>8.9865314200000022</v>
      </c>
      <c r="G111" s="368">
        <v>987.81439411923498</v>
      </c>
      <c r="H111" s="368">
        <v>396</v>
      </c>
      <c r="I111" s="368">
        <v>7</v>
      </c>
      <c r="J111" s="368">
        <v>8332.8143941192357</v>
      </c>
      <c r="K111" s="362">
        <v>545</v>
      </c>
    </row>
    <row r="112" spans="1:12">
      <c r="A112" s="190" t="s">
        <v>514</v>
      </c>
      <c r="B112" s="368">
        <v>1865</v>
      </c>
      <c r="C112" s="368">
        <v>792</v>
      </c>
      <c r="D112" s="368">
        <v>76.34178453941</v>
      </c>
      <c r="E112" s="368">
        <v>161</v>
      </c>
      <c r="F112" s="368">
        <v>5.6582154605899992</v>
      </c>
      <c r="G112" s="368">
        <v>0</v>
      </c>
      <c r="H112" s="368">
        <v>284</v>
      </c>
      <c r="I112" s="368">
        <v>1</v>
      </c>
      <c r="J112" s="368">
        <v>1320.0000000000002</v>
      </c>
      <c r="K112" s="362">
        <v>849</v>
      </c>
    </row>
    <row r="113" spans="1:11">
      <c r="A113" s="190" t="s">
        <v>257</v>
      </c>
      <c r="B113" s="368">
        <v>731</v>
      </c>
      <c r="C113" s="368">
        <v>407</v>
      </c>
      <c r="D113" s="368">
        <v>172.65714120154001</v>
      </c>
      <c r="E113" s="368">
        <v>106</v>
      </c>
      <c r="F113" s="368">
        <v>12.34285879846</v>
      </c>
      <c r="G113" s="368">
        <v>0</v>
      </c>
      <c r="H113" s="368">
        <v>1</v>
      </c>
      <c r="I113" s="368">
        <v>4</v>
      </c>
      <c r="J113" s="368">
        <v>703.00000000000011</v>
      </c>
      <c r="K113" s="362">
        <v>28</v>
      </c>
    </row>
    <row r="114" spans="1:11">
      <c r="A114" s="190" t="s">
        <v>911</v>
      </c>
      <c r="B114" s="368">
        <v>905</v>
      </c>
      <c r="C114" s="368">
        <v>253</v>
      </c>
      <c r="D114" s="368">
        <v>58</v>
      </c>
      <c r="E114" s="368">
        <v>101</v>
      </c>
      <c r="F114" s="368">
        <v>0</v>
      </c>
      <c r="G114" s="368">
        <v>0</v>
      </c>
      <c r="H114" s="368">
        <v>198</v>
      </c>
      <c r="I114" s="368">
        <v>0</v>
      </c>
      <c r="J114" s="368">
        <v>610</v>
      </c>
      <c r="K114" s="362">
        <v>295</v>
      </c>
    </row>
    <row r="115" spans="1:11">
      <c r="A115" s="190" t="s">
        <v>398</v>
      </c>
      <c r="B115" s="368">
        <v>0</v>
      </c>
      <c r="C115" s="368">
        <v>8</v>
      </c>
      <c r="D115" s="368">
        <v>0</v>
      </c>
      <c r="E115" s="368">
        <v>8</v>
      </c>
      <c r="F115" s="368">
        <v>0</v>
      </c>
      <c r="G115" s="368">
        <v>0</v>
      </c>
      <c r="H115" s="368">
        <v>0</v>
      </c>
      <c r="I115" s="368">
        <v>1</v>
      </c>
      <c r="J115" s="368">
        <v>17</v>
      </c>
      <c r="K115" s="362">
        <v>-17</v>
      </c>
    </row>
    <row r="116" spans="1:11" ht="15.6">
      <c r="A116" s="190" t="s">
        <v>1419</v>
      </c>
      <c r="B116" s="368">
        <v>-635</v>
      </c>
      <c r="C116" s="368">
        <v>-635</v>
      </c>
      <c r="D116" s="368">
        <v>0</v>
      </c>
      <c r="E116" s="368">
        <v>0</v>
      </c>
      <c r="F116" s="368"/>
      <c r="G116" s="368"/>
      <c r="H116" s="368"/>
      <c r="I116" s="368"/>
      <c r="J116" s="368">
        <v>-635</v>
      </c>
      <c r="K116" s="362" t="s">
        <v>1461</v>
      </c>
    </row>
    <row r="117" spans="1:11">
      <c r="A117" s="159" t="s">
        <v>178</v>
      </c>
      <c r="B117" s="379">
        <f t="shared" ref="B117:J117" si="6">SUM(B111:B116)</f>
        <v>12048</v>
      </c>
      <c r="C117" s="379">
        <f t="shared" si="6"/>
        <v>5398</v>
      </c>
      <c r="D117" s="379">
        <f t="shared" si="6"/>
        <v>1594.0123943209501</v>
      </c>
      <c r="E117" s="379">
        <f t="shared" si="6"/>
        <v>1449</v>
      </c>
      <c r="F117" s="379">
        <f t="shared" si="6"/>
        <v>26.987605679050002</v>
      </c>
      <c r="G117" s="379">
        <f t="shared" si="6"/>
        <v>987.81439411923498</v>
      </c>
      <c r="H117" s="379">
        <f t="shared" si="6"/>
        <v>879</v>
      </c>
      <c r="I117" s="379">
        <f t="shared" si="6"/>
        <v>13</v>
      </c>
      <c r="J117" s="379">
        <f t="shared" si="6"/>
        <v>10347.814394119236</v>
      </c>
      <c r="K117" s="380">
        <v>1700</v>
      </c>
    </row>
    <row r="118" spans="1:11">
      <c r="A118" s="984" t="s">
        <v>1420</v>
      </c>
      <c r="B118" s="984"/>
      <c r="C118" s="984"/>
      <c r="D118" s="984"/>
      <c r="E118" s="984"/>
      <c r="F118" s="984"/>
      <c r="G118" s="984"/>
      <c r="H118" s="984"/>
      <c r="I118" s="984"/>
      <c r="J118" s="984"/>
      <c r="K118" s="984"/>
    </row>
    <row r="119" spans="1:11">
      <c r="A119" s="984" t="s">
        <v>1462</v>
      </c>
      <c r="B119" s="984"/>
      <c r="C119" s="984"/>
      <c r="D119" s="984"/>
      <c r="E119" s="984"/>
      <c r="F119" s="984"/>
      <c r="G119" s="984"/>
      <c r="H119" s="984"/>
      <c r="I119" s="984"/>
      <c r="J119" s="984"/>
      <c r="K119" s="984"/>
    </row>
    <row r="120" spans="1:11" ht="33.6" customHeight="1">
      <c r="A120" s="968" t="s">
        <v>1451</v>
      </c>
      <c r="B120" s="968"/>
      <c r="C120" s="968"/>
      <c r="D120" s="968"/>
      <c r="E120" s="968"/>
      <c r="F120" s="968"/>
      <c r="G120" s="968"/>
      <c r="H120" s="968"/>
      <c r="I120" s="968"/>
      <c r="J120" s="968"/>
      <c r="K120" s="968"/>
    </row>
    <row r="121" spans="1:11" ht="13.5" customHeight="1">
      <c r="A121" s="984" t="s">
        <v>1423</v>
      </c>
      <c r="B121" s="984"/>
      <c r="C121" s="984"/>
      <c r="D121" s="984"/>
      <c r="E121" s="984"/>
      <c r="F121" s="984"/>
      <c r="G121" s="984"/>
      <c r="H121" s="984"/>
      <c r="I121" s="984"/>
      <c r="J121" s="984"/>
      <c r="K121" s="984"/>
    </row>
    <row r="122" spans="1:11">
      <c r="A122" s="984" t="s">
        <v>1452</v>
      </c>
      <c r="B122" s="984"/>
      <c r="C122" s="984"/>
      <c r="D122" s="984"/>
      <c r="E122" s="984"/>
      <c r="F122" s="984"/>
      <c r="G122" s="984"/>
      <c r="H122" s="984"/>
      <c r="I122" s="984"/>
      <c r="J122" s="984"/>
      <c r="K122" s="984"/>
    </row>
    <row r="123" spans="1:11">
      <c r="A123" s="984" t="s">
        <v>1425</v>
      </c>
      <c r="B123" s="984"/>
      <c r="C123" s="984"/>
      <c r="D123" s="984"/>
      <c r="E123" s="984"/>
      <c r="F123" s="984"/>
      <c r="G123" s="984"/>
      <c r="H123" s="984"/>
      <c r="I123" s="984"/>
      <c r="J123" s="984"/>
      <c r="K123" s="984"/>
    </row>
    <row r="124" spans="1:11">
      <c r="A124" s="984" t="s">
        <v>1453</v>
      </c>
      <c r="B124" s="984"/>
      <c r="C124" s="984"/>
      <c r="D124" s="984"/>
      <c r="E124" s="984"/>
      <c r="F124" s="984"/>
      <c r="G124" s="984"/>
      <c r="H124" s="984"/>
      <c r="I124" s="984"/>
      <c r="J124" s="984"/>
      <c r="K124" s="984"/>
    </row>
    <row r="125" spans="1:11" ht="17.399999999999999">
      <c r="A125" s="7"/>
      <c r="B125" s="6"/>
      <c r="C125" s="6"/>
      <c r="D125" s="6"/>
      <c r="E125" s="6"/>
      <c r="F125" s="6"/>
      <c r="G125" s="6"/>
      <c r="H125" s="6"/>
    </row>
    <row r="126" spans="1:11" ht="16.2">
      <c r="A126" s="972" t="s">
        <v>1464</v>
      </c>
      <c r="B126" s="972"/>
      <c r="C126" s="972"/>
      <c r="D126" s="972"/>
      <c r="E126" s="972"/>
      <c r="F126" s="972"/>
      <c r="G126" s="972"/>
      <c r="H126" s="972"/>
      <c r="I126" s="972"/>
      <c r="J126" s="972"/>
      <c r="K126" s="972"/>
    </row>
    <row r="127" spans="1:11" ht="42.6" customHeight="1">
      <c r="A127" s="1187"/>
      <c r="B127" s="143" t="s">
        <v>1407</v>
      </c>
      <c r="C127" s="1036" t="s">
        <v>1408</v>
      </c>
      <c r="D127" s="1036"/>
      <c r="E127" s="1036"/>
      <c r="F127" s="1036"/>
      <c r="G127" s="1036"/>
      <c r="H127" s="1036"/>
      <c r="I127" s="1036"/>
      <c r="J127" s="1036"/>
      <c r="K127" s="1036" t="s">
        <v>1409</v>
      </c>
    </row>
    <row r="128" spans="1:11" ht="27.6" customHeight="1">
      <c r="A128" s="1187"/>
      <c r="B128" s="1186" t="s">
        <v>1444</v>
      </c>
      <c r="C128" s="1186" t="s">
        <v>1445</v>
      </c>
      <c r="D128" s="1186"/>
      <c r="E128" s="1186" t="s">
        <v>1446</v>
      </c>
      <c r="F128" s="1186"/>
      <c r="G128" s="1186" t="s">
        <v>1447</v>
      </c>
      <c r="H128" s="1186" t="s">
        <v>1448</v>
      </c>
      <c r="I128" s="1186" t="s">
        <v>1449</v>
      </c>
      <c r="J128" s="1186" t="s">
        <v>178</v>
      </c>
      <c r="K128" s="1036"/>
    </row>
    <row r="129" spans="1:11" ht="28.35" customHeight="1">
      <c r="A129" s="1187"/>
      <c r="B129" s="1186"/>
      <c r="C129" s="356" t="s">
        <v>1416</v>
      </c>
      <c r="D129" s="356" t="s">
        <v>1417</v>
      </c>
      <c r="E129" s="356" t="s">
        <v>1416</v>
      </c>
      <c r="F129" s="356" t="s">
        <v>1417</v>
      </c>
      <c r="G129" s="1186"/>
      <c r="H129" s="1186"/>
      <c r="I129" s="1186"/>
      <c r="J129" s="1186"/>
      <c r="K129" s="1036"/>
    </row>
    <row r="130" spans="1:11">
      <c r="A130" s="190" t="s">
        <v>243</v>
      </c>
      <c r="B130" s="368">
        <v>1527</v>
      </c>
      <c r="C130" s="368">
        <v>732</v>
      </c>
      <c r="D130" s="368">
        <v>56.016068575360002</v>
      </c>
      <c r="E130" s="368">
        <v>158</v>
      </c>
      <c r="F130" s="368">
        <v>4.9839314246399997</v>
      </c>
      <c r="G130" s="369" t="s">
        <v>283</v>
      </c>
      <c r="H130" s="368">
        <v>120</v>
      </c>
      <c r="I130" s="368">
        <v>1</v>
      </c>
      <c r="J130" s="368">
        <v>1072</v>
      </c>
      <c r="K130" s="362">
        <v>455</v>
      </c>
    </row>
    <row r="131" spans="1:11">
      <c r="A131" s="190" t="s">
        <v>514</v>
      </c>
      <c r="B131" s="368">
        <v>6982</v>
      </c>
      <c r="C131" s="368">
        <v>3967</v>
      </c>
      <c r="D131" s="368">
        <v>1177.8141991499999</v>
      </c>
      <c r="E131" s="368">
        <v>1056</v>
      </c>
      <c r="F131" s="368">
        <v>9.1858008499999997</v>
      </c>
      <c r="G131" s="368">
        <v>629</v>
      </c>
      <c r="H131" s="368">
        <v>124</v>
      </c>
      <c r="I131" s="368">
        <v>5</v>
      </c>
      <c r="J131" s="368">
        <v>6968</v>
      </c>
      <c r="K131" s="362">
        <v>14</v>
      </c>
    </row>
    <row r="132" spans="1:11">
      <c r="A132" s="190" t="s">
        <v>257</v>
      </c>
      <c r="B132" s="368">
        <v>630</v>
      </c>
      <c r="C132" s="368">
        <v>430</v>
      </c>
      <c r="D132" s="368">
        <v>94.401034559999999</v>
      </c>
      <c r="E132" s="368">
        <v>81</v>
      </c>
      <c r="F132" s="368">
        <v>10.598965440000001</v>
      </c>
      <c r="G132" s="369" t="s">
        <v>283</v>
      </c>
      <c r="H132" s="368">
        <v>-60</v>
      </c>
      <c r="I132" s="368">
        <v>4</v>
      </c>
      <c r="J132" s="368">
        <v>560</v>
      </c>
      <c r="K132" s="362">
        <v>70</v>
      </c>
    </row>
    <row r="133" spans="1:11">
      <c r="A133" s="190" t="s">
        <v>911</v>
      </c>
      <c r="B133" s="368">
        <v>591</v>
      </c>
      <c r="C133" s="368">
        <v>228</v>
      </c>
      <c r="D133" s="368">
        <v>63</v>
      </c>
      <c r="E133" s="368">
        <v>85</v>
      </c>
      <c r="F133" s="369" t="s">
        <v>283</v>
      </c>
      <c r="G133" s="369" t="s">
        <v>283</v>
      </c>
      <c r="H133" s="368">
        <v>88</v>
      </c>
      <c r="I133" s="369" t="s">
        <v>283</v>
      </c>
      <c r="J133" s="368">
        <v>464</v>
      </c>
      <c r="K133" s="362">
        <v>127</v>
      </c>
    </row>
    <row r="134" spans="1:11">
      <c r="A134" s="190" t="s">
        <v>398</v>
      </c>
      <c r="B134" s="369" t="s">
        <v>283</v>
      </c>
      <c r="C134" s="368">
        <v>4</v>
      </c>
      <c r="D134" s="369" t="s">
        <v>283</v>
      </c>
      <c r="E134" s="368">
        <v>2</v>
      </c>
      <c r="F134" s="369" t="s">
        <v>283</v>
      </c>
      <c r="G134" s="369" t="s">
        <v>283</v>
      </c>
      <c r="H134" s="369" t="s">
        <v>283</v>
      </c>
      <c r="I134" s="368">
        <v>2</v>
      </c>
      <c r="J134" s="368">
        <v>8.1609999999999996</v>
      </c>
      <c r="K134" s="362">
        <v>-8</v>
      </c>
    </row>
    <row r="135" spans="1:11" ht="15.6">
      <c r="A135" s="190" t="s">
        <v>1419</v>
      </c>
      <c r="B135" s="368">
        <v>-430</v>
      </c>
      <c r="C135" s="368">
        <v>-430</v>
      </c>
      <c r="D135" s="369" t="s">
        <v>283</v>
      </c>
      <c r="E135" s="369" t="s">
        <v>283</v>
      </c>
      <c r="F135" s="369" t="s">
        <v>283</v>
      </c>
      <c r="G135" s="369" t="s">
        <v>283</v>
      </c>
      <c r="H135" s="369" t="s">
        <v>283</v>
      </c>
      <c r="I135" s="369" t="s">
        <v>283</v>
      </c>
      <c r="J135" s="368">
        <v>-430</v>
      </c>
      <c r="K135" s="362" t="s">
        <v>1461</v>
      </c>
    </row>
    <row r="136" spans="1:11">
      <c r="A136" s="381" t="s">
        <v>178</v>
      </c>
      <c r="B136" s="382">
        <v>9300</v>
      </c>
      <c r="C136" s="379">
        <v>4931</v>
      </c>
      <c r="D136" s="379">
        <v>1391.2313022853598</v>
      </c>
      <c r="E136" s="379">
        <v>1382</v>
      </c>
      <c r="F136" s="383">
        <v>24.768697714639998</v>
      </c>
      <c r="G136" s="379">
        <v>629</v>
      </c>
      <c r="H136" s="379">
        <v>272.161</v>
      </c>
      <c r="I136" s="379">
        <v>12</v>
      </c>
      <c r="J136" s="379">
        <v>8642.1610000000001</v>
      </c>
      <c r="K136" s="376">
        <v>658</v>
      </c>
    </row>
    <row r="137" spans="1:11" ht="13.35" customHeight="1">
      <c r="A137" s="984" t="s">
        <v>1420</v>
      </c>
      <c r="B137" s="984"/>
      <c r="C137" s="984"/>
      <c r="D137" s="984"/>
      <c r="E137" s="984"/>
      <c r="F137" s="984"/>
      <c r="G137" s="984"/>
      <c r="H137" s="984"/>
      <c r="I137" s="984"/>
      <c r="J137" s="984"/>
      <c r="K137" s="984"/>
    </row>
    <row r="138" spans="1:11" ht="12" customHeight="1">
      <c r="A138" s="984" t="s">
        <v>1462</v>
      </c>
      <c r="B138" s="984"/>
      <c r="C138" s="984"/>
      <c r="D138" s="984"/>
      <c r="E138" s="984"/>
      <c r="F138" s="984"/>
      <c r="G138" s="984"/>
      <c r="H138" s="984"/>
      <c r="I138" s="984"/>
      <c r="J138" s="984"/>
      <c r="K138" s="984"/>
    </row>
    <row r="139" spans="1:11" ht="36" customHeight="1">
      <c r="A139" s="968" t="s">
        <v>1451</v>
      </c>
      <c r="B139" s="968"/>
      <c r="C139" s="968"/>
      <c r="D139" s="968"/>
      <c r="E139" s="968"/>
      <c r="F139" s="968"/>
      <c r="G139" s="968"/>
      <c r="H139" s="968"/>
      <c r="I139" s="968"/>
      <c r="J139" s="968"/>
      <c r="K139" s="968"/>
    </row>
    <row r="140" spans="1:11" ht="14.85" customHeight="1">
      <c r="A140" s="984" t="s">
        <v>1423</v>
      </c>
      <c r="B140" s="984"/>
      <c r="C140" s="984"/>
      <c r="D140" s="984"/>
      <c r="E140" s="984"/>
      <c r="F140" s="984"/>
      <c r="G140" s="984"/>
      <c r="H140" s="984"/>
      <c r="I140" s="984"/>
      <c r="J140" s="984"/>
      <c r="K140" s="984"/>
    </row>
    <row r="141" spans="1:11" ht="14.85" customHeight="1">
      <c r="A141" s="984" t="s">
        <v>1452</v>
      </c>
      <c r="B141" s="984"/>
      <c r="C141" s="984"/>
      <c r="D141" s="984"/>
      <c r="E141" s="984"/>
      <c r="F141" s="984"/>
      <c r="G141" s="984"/>
      <c r="H141" s="984"/>
      <c r="I141" s="984"/>
      <c r="J141" s="984"/>
      <c r="K141" s="984"/>
    </row>
    <row r="142" spans="1:11" ht="14.85" customHeight="1">
      <c r="A142" s="984" t="s">
        <v>1425</v>
      </c>
      <c r="B142" s="984"/>
      <c r="C142" s="984"/>
      <c r="D142" s="984"/>
      <c r="E142" s="984"/>
      <c r="F142" s="984"/>
      <c r="G142" s="984"/>
      <c r="H142" s="984"/>
      <c r="I142" s="984"/>
      <c r="J142" s="984"/>
      <c r="K142" s="984"/>
    </row>
    <row r="143" spans="1:11" ht="14.85" customHeight="1">
      <c r="A143" s="984" t="s">
        <v>1453</v>
      </c>
      <c r="B143" s="984"/>
      <c r="C143" s="984"/>
      <c r="D143" s="984"/>
      <c r="E143" s="984"/>
      <c r="F143" s="984"/>
      <c r="G143" s="984"/>
      <c r="H143" s="984"/>
      <c r="I143" s="984"/>
      <c r="J143" s="984"/>
      <c r="K143" s="984"/>
    </row>
    <row r="145" spans="1:8" ht="16.2">
      <c r="A145" s="972" t="s">
        <v>1465</v>
      </c>
      <c r="B145" s="972"/>
      <c r="C145" s="972"/>
      <c r="D145" s="972"/>
      <c r="E145" s="972"/>
      <c r="F145" s="972"/>
      <c r="G145" s="972"/>
      <c r="H145" s="972"/>
    </row>
    <row r="146" spans="1:8" ht="16.2">
      <c r="A146" s="146" t="s">
        <v>163</v>
      </c>
      <c r="B146" s="268">
        <v>2023</v>
      </c>
      <c r="C146" s="268" t="s">
        <v>1466</v>
      </c>
      <c r="D146" s="268" t="s">
        <v>1467</v>
      </c>
      <c r="E146" s="268" t="s">
        <v>1468</v>
      </c>
      <c r="F146" s="268" t="s">
        <v>1469</v>
      </c>
      <c r="G146" s="268" t="s">
        <v>1470</v>
      </c>
      <c r="H146" s="268" t="s">
        <v>1471</v>
      </c>
    </row>
    <row r="147" spans="1:8" ht="15.6">
      <c r="A147" s="182" t="s">
        <v>1472</v>
      </c>
      <c r="B147" s="197" t="s">
        <v>936</v>
      </c>
      <c r="C147" s="197" t="s">
        <v>936</v>
      </c>
      <c r="D147" s="197" t="s">
        <v>936</v>
      </c>
      <c r="E147" s="214">
        <v>54</v>
      </c>
      <c r="F147" s="186">
        <v>280</v>
      </c>
      <c r="G147" s="186">
        <v>310</v>
      </c>
      <c r="H147" s="186">
        <v>340</v>
      </c>
    </row>
    <row r="148" spans="1:8">
      <c r="A148" s="182" t="s">
        <v>166</v>
      </c>
      <c r="B148" s="197">
        <v>332</v>
      </c>
      <c r="C148" s="197">
        <v>321</v>
      </c>
      <c r="D148" s="197">
        <v>279</v>
      </c>
      <c r="E148" s="214">
        <v>281</v>
      </c>
      <c r="F148" s="186">
        <v>340</v>
      </c>
      <c r="G148" s="186">
        <v>418</v>
      </c>
      <c r="H148" s="186">
        <v>378</v>
      </c>
    </row>
    <row r="149" spans="1:8" ht="15.6">
      <c r="A149" s="182" t="s">
        <v>1473</v>
      </c>
      <c r="B149" s="197" t="s">
        <v>936</v>
      </c>
      <c r="C149" s="197" t="s">
        <v>936</v>
      </c>
      <c r="D149" s="197" t="s">
        <v>936</v>
      </c>
      <c r="E149" s="185" t="s">
        <v>936</v>
      </c>
      <c r="F149" s="186">
        <v>16</v>
      </c>
      <c r="G149" s="186">
        <v>55</v>
      </c>
      <c r="H149" s="186">
        <v>113</v>
      </c>
    </row>
    <row r="150" spans="1:8">
      <c r="A150" s="182" t="s">
        <v>169</v>
      </c>
      <c r="B150" s="197">
        <v>626</v>
      </c>
      <c r="C150" s="197">
        <v>777</v>
      </c>
      <c r="D150" s="197">
        <v>638</v>
      </c>
      <c r="E150" s="214">
        <v>652</v>
      </c>
      <c r="F150" s="186">
        <v>681</v>
      </c>
      <c r="G150" s="186">
        <v>635</v>
      </c>
      <c r="H150" s="186">
        <v>638</v>
      </c>
    </row>
    <row r="151" spans="1:8">
      <c r="A151" s="182" t="s">
        <v>170</v>
      </c>
      <c r="B151" s="196">
        <v>1247</v>
      </c>
      <c r="C151" s="196">
        <v>1146</v>
      </c>
      <c r="D151" s="197">
        <v>704</v>
      </c>
      <c r="E151" s="214">
        <v>780</v>
      </c>
      <c r="F151" s="186">
        <v>763</v>
      </c>
      <c r="G151" s="186">
        <v>735</v>
      </c>
      <c r="H151" s="186">
        <v>711</v>
      </c>
    </row>
    <row r="152" spans="1:8">
      <c r="A152" s="182" t="s">
        <v>171</v>
      </c>
      <c r="B152" s="197">
        <v>460</v>
      </c>
      <c r="C152" s="197">
        <v>487</v>
      </c>
      <c r="D152" s="197">
        <v>417</v>
      </c>
      <c r="E152" s="214">
        <v>404</v>
      </c>
      <c r="F152" s="186">
        <v>442</v>
      </c>
      <c r="G152" s="186">
        <v>438</v>
      </c>
      <c r="H152" s="186">
        <v>422</v>
      </c>
    </row>
    <row r="153" spans="1:8">
      <c r="A153" s="182" t="s">
        <v>189</v>
      </c>
      <c r="B153" s="196">
        <v>1365</v>
      </c>
      <c r="C153" s="196">
        <v>1340</v>
      </c>
      <c r="D153" s="197">
        <v>1275</v>
      </c>
      <c r="E153" s="256">
        <v>1262</v>
      </c>
      <c r="F153" s="184">
        <v>1300</v>
      </c>
      <c r="G153" s="184">
        <v>1282</v>
      </c>
      <c r="H153" s="184">
        <v>1260</v>
      </c>
    </row>
    <row r="154" spans="1:8">
      <c r="A154" s="182" t="s">
        <v>173</v>
      </c>
      <c r="B154" s="197">
        <v>431</v>
      </c>
      <c r="C154" s="197">
        <v>443</v>
      </c>
      <c r="D154" s="197">
        <v>388</v>
      </c>
      <c r="E154" s="214">
        <v>402</v>
      </c>
      <c r="F154" s="186">
        <v>427</v>
      </c>
      <c r="G154" s="186">
        <v>393</v>
      </c>
      <c r="H154" s="186">
        <v>337</v>
      </c>
    </row>
    <row r="155" spans="1:8" ht="15.6">
      <c r="A155" s="182" t="s">
        <v>1474</v>
      </c>
      <c r="B155" s="197" t="s">
        <v>936</v>
      </c>
      <c r="C155" s="197" t="s">
        <v>936</v>
      </c>
      <c r="D155" s="197" t="s">
        <v>936</v>
      </c>
      <c r="E155" s="185" t="s">
        <v>936</v>
      </c>
      <c r="F155" s="186">
        <v>11</v>
      </c>
      <c r="G155" s="186">
        <v>181</v>
      </c>
      <c r="H155" s="186">
        <v>197</v>
      </c>
    </row>
    <row r="156" spans="1:8">
      <c r="A156" s="182" t="s">
        <v>175</v>
      </c>
      <c r="B156" s="197">
        <v>573</v>
      </c>
      <c r="C156" s="197">
        <v>471</v>
      </c>
      <c r="D156" s="197">
        <v>87</v>
      </c>
      <c r="E156" s="214">
        <v>198</v>
      </c>
      <c r="F156" s="186">
        <v>176</v>
      </c>
      <c r="G156" s="186">
        <v>195</v>
      </c>
      <c r="H156" s="186">
        <v>215</v>
      </c>
    </row>
    <row r="157" spans="1:8">
      <c r="A157" s="182" t="s">
        <v>190</v>
      </c>
      <c r="B157" s="197">
        <v>538</v>
      </c>
      <c r="C157" s="197">
        <v>423</v>
      </c>
      <c r="D157" s="197">
        <v>344</v>
      </c>
      <c r="E157" s="214">
        <v>419</v>
      </c>
      <c r="F157" s="186">
        <v>415</v>
      </c>
      <c r="G157" s="186">
        <v>372</v>
      </c>
      <c r="H157" s="186">
        <v>492</v>
      </c>
    </row>
    <row r="158" spans="1:8">
      <c r="A158" s="182" t="s">
        <v>1475</v>
      </c>
      <c r="B158" s="196">
        <v>1570</v>
      </c>
      <c r="C158" s="196">
        <v>1570</v>
      </c>
      <c r="D158" s="197">
        <v>2164</v>
      </c>
      <c r="E158" s="256">
        <v>1416</v>
      </c>
      <c r="F158" s="184">
        <v>1429</v>
      </c>
      <c r="G158" s="184">
        <v>1446</v>
      </c>
      <c r="H158" s="184">
        <v>1410</v>
      </c>
    </row>
    <row r="159" spans="1:8">
      <c r="A159" s="158" t="s">
        <v>178</v>
      </c>
      <c r="B159" s="334">
        <v>7142</v>
      </c>
      <c r="C159" s="334">
        <v>6978</v>
      </c>
      <c r="D159" s="384">
        <f>SUM(D147:D158)</f>
        <v>6296</v>
      </c>
      <c r="E159" s="385">
        <v>5868</v>
      </c>
      <c r="F159" s="324">
        <f>SUM(F147:F158)</f>
        <v>6280</v>
      </c>
      <c r="G159" s="324">
        <f t="shared" ref="G159:H159" si="7">SUM(G147:G158)</f>
        <v>6460</v>
      </c>
      <c r="H159" s="324">
        <f t="shared" si="7"/>
        <v>6513</v>
      </c>
    </row>
    <row r="160" spans="1:8">
      <c r="A160" s="158" t="s">
        <v>959</v>
      </c>
      <c r="B160" s="386">
        <v>0.54</v>
      </c>
      <c r="C160" s="386">
        <v>0.55000000000000004</v>
      </c>
      <c r="D160" s="386">
        <v>0.69</v>
      </c>
      <c r="E160" s="387">
        <v>0.72</v>
      </c>
      <c r="F160" s="387">
        <v>0.72</v>
      </c>
      <c r="G160" s="387">
        <v>0.71</v>
      </c>
      <c r="H160" s="387">
        <v>0.72</v>
      </c>
    </row>
    <row r="161" spans="1:9" ht="45" customHeight="1">
      <c r="A161" s="968" t="s">
        <v>1476</v>
      </c>
      <c r="B161" s="968"/>
      <c r="C161" s="968"/>
      <c r="D161" s="968"/>
      <c r="E161" s="968"/>
      <c r="F161" s="968"/>
      <c r="G161" s="968"/>
      <c r="H161" s="968"/>
      <c r="I161" s="27"/>
    </row>
    <row r="162" spans="1:9" ht="15.6" customHeight="1">
      <c r="A162" s="968" t="s">
        <v>1477</v>
      </c>
      <c r="B162" s="968"/>
      <c r="C162" s="968"/>
      <c r="D162" s="968"/>
      <c r="E162" s="968"/>
      <c r="F162" s="968"/>
      <c r="G162" s="968"/>
      <c r="H162" s="968"/>
      <c r="I162" s="27"/>
    </row>
    <row r="163" spans="1:9" ht="14.85" customHeight="1">
      <c r="A163" s="968" t="s">
        <v>1478</v>
      </c>
      <c r="B163" s="968"/>
      <c r="C163" s="968"/>
      <c r="D163" s="968"/>
      <c r="E163" s="968"/>
      <c r="F163" s="968"/>
      <c r="G163" s="968"/>
      <c r="H163" s="968"/>
      <c r="I163" s="27"/>
    </row>
    <row r="164" spans="1:9" ht="14.1" customHeight="1">
      <c r="A164" s="968" t="s">
        <v>1479</v>
      </c>
      <c r="B164" s="968"/>
      <c r="C164" s="968"/>
      <c r="D164" s="968"/>
      <c r="E164" s="968"/>
      <c r="F164" s="968"/>
      <c r="G164" s="968"/>
      <c r="H164" s="968"/>
      <c r="I164" s="62"/>
    </row>
    <row r="165" spans="1:9" ht="20.85" customHeight="1">
      <c r="A165" s="62"/>
      <c r="B165" s="62"/>
      <c r="C165" s="62"/>
      <c r="D165" s="62"/>
      <c r="E165" s="62"/>
      <c r="F165" s="62"/>
      <c r="G165" s="62"/>
      <c r="H165" s="62"/>
      <c r="I165" s="62"/>
    </row>
    <row r="166" spans="1:9" ht="16.2">
      <c r="A166" s="972" t="s">
        <v>1480</v>
      </c>
      <c r="B166" s="972"/>
      <c r="C166" s="972"/>
      <c r="D166" s="972"/>
      <c r="E166" s="972"/>
    </row>
    <row r="167" spans="1:9">
      <c r="A167" s="169" t="s">
        <v>163</v>
      </c>
      <c r="B167" s="170">
        <v>2023</v>
      </c>
      <c r="C167" s="170">
        <v>2022</v>
      </c>
      <c r="D167" s="170">
        <v>2021</v>
      </c>
      <c r="E167" s="146">
        <v>2020</v>
      </c>
      <c r="F167" s="146">
        <v>2019</v>
      </c>
      <c r="G167" s="3"/>
      <c r="H167" s="59"/>
      <c r="I167" s="59"/>
    </row>
    <row r="168" spans="1:9" ht="15.6">
      <c r="A168" s="182" t="s">
        <v>1472</v>
      </c>
      <c r="B168" s="197" t="s">
        <v>936</v>
      </c>
      <c r="C168" s="197" t="s">
        <v>936</v>
      </c>
      <c r="D168" s="197" t="s">
        <v>936</v>
      </c>
      <c r="E168" s="370">
        <v>2</v>
      </c>
      <c r="F168" s="155">
        <v>12</v>
      </c>
      <c r="G168" s="110"/>
      <c r="H168" s="110"/>
      <c r="I168" s="54"/>
    </row>
    <row r="169" spans="1:9">
      <c r="A169" s="182" t="s">
        <v>166</v>
      </c>
      <c r="B169" s="197">
        <v>0</v>
      </c>
      <c r="C169" s="197">
        <v>0</v>
      </c>
      <c r="D169" s="197">
        <v>0</v>
      </c>
      <c r="E169" s="370">
        <v>0</v>
      </c>
      <c r="F169" s="155">
        <v>18</v>
      </c>
      <c r="G169" s="110"/>
      <c r="H169" s="110"/>
      <c r="I169" s="54"/>
    </row>
    <row r="170" spans="1:9" ht="15.6">
      <c r="A170" s="182" t="s">
        <v>1473</v>
      </c>
      <c r="B170" s="197" t="s">
        <v>936</v>
      </c>
      <c r="C170" s="197" t="s">
        <v>936</v>
      </c>
      <c r="D170" s="197" t="s">
        <v>936</v>
      </c>
      <c r="E170" s="215"/>
      <c r="F170" s="155">
        <v>2</v>
      </c>
      <c r="G170" s="110"/>
      <c r="H170" s="110"/>
      <c r="I170" s="54"/>
    </row>
    <row r="171" spans="1:9">
      <c r="A171" s="182" t="s">
        <v>169</v>
      </c>
      <c r="B171" s="197">
        <v>31</v>
      </c>
      <c r="C171" s="197">
        <v>27</v>
      </c>
      <c r="D171" s="185">
        <v>22</v>
      </c>
      <c r="E171" s="370">
        <v>24</v>
      </c>
      <c r="F171" s="155">
        <v>29</v>
      </c>
      <c r="G171" s="110"/>
      <c r="H171" s="110"/>
      <c r="I171" s="54"/>
    </row>
    <row r="172" spans="1:9">
      <c r="A172" s="182" t="s">
        <v>170</v>
      </c>
      <c r="B172" s="197">
        <v>30</v>
      </c>
      <c r="C172" s="197">
        <v>26</v>
      </c>
      <c r="D172" s="197">
        <v>19</v>
      </c>
      <c r="E172" s="370">
        <v>14</v>
      </c>
      <c r="F172" s="155">
        <v>29</v>
      </c>
      <c r="G172" s="110"/>
      <c r="H172" s="110"/>
      <c r="I172" s="54"/>
    </row>
    <row r="173" spans="1:9">
      <c r="A173" s="182" t="s">
        <v>171</v>
      </c>
      <c r="B173" s="197">
        <v>24</v>
      </c>
      <c r="C173" s="197">
        <v>29</v>
      </c>
      <c r="D173" s="197">
        <v>20</v>
      </c>
      <c r="E173" s="370">
        <v>20</v>
      </c>
      <c r="F173" s="155">
        <v>21</v>
      </c>
      <c r="G173" s="110"/>
      <c r="H173" s="110"/>
      <c r="I173" s="54"/>
    </row>
    <row r="174" spans="1:9">
      <c r="A174" s="182" t="s">
        <v>189</v>
      </c>
      <c r="B174" s="197">
        <v>22</v>
      </c>
      <c r="C174" s="197">
        <v>34</v>
      </c>
      <c r="D174" s="197">
        <v>21</v>
      </c>
      <c r="E174" s="370">
        <v>16</v>
      </c>
      <c r="F174" s="155">
        <v>37</v>
      </c>
      <c r="G174" s="110"/>
      <c r="H174" s="110"/>
      <c r="I174" s="54"/>
    </row>
    <row r="175" spans="1:9">
      <c r="A175" s="182" t="s">
        <v>173</v>
      </c>
      <c r="B175" s="197">
        <v>18</v>
      </c>
      <c r="C175" s="197">
        <v>16</v>
      </c>
      <c r="D175" s="197">
        <v>13</v>
      </c>
      <c r="E175" s="370">
        <v>11</v>
      </c>
      <c r="F175" s="155">
        <v>22</v>
      </c>
      <c r="G175" s="110"/>
      <c r="H175" s="110"/>
      <c r="I175" s="54"/>
    </row>
    <row r="176" spans="1:9" ht="15.6">
      <c r="A176" s="182" t="s">
        <v>1474</v>
      </c>
      <c r="B176" s="197" t="s">
        <v>936</v>
      </c>
      <c r="C176" s="197" t="s">
        <v>936</v>
      </c>
      <c r="D176" s="197" t="s">
        <v>936</v>
      </c>
      <c r="E176" s="215"/>
      <c r="F176" s="155">
        <v>7</v>
      </c>
      <c r="G176" s="110"/>
      <c r="H176" s="110"/>
      <c r="I176" s="54"/>
    </row>
    <row r="177" spans="1:9" ht="15.6">
      <c r="A177" s="182" t="s">
        <v>175</v>
      </c>
      <c r="B177" s="197">
        <v>5</v>
      </c>
      <c r="C177" s="197" t="s">
        <v>1481</v>
      </c>
      <c r="D177" s="197">
        <v>8</v>
      </c>
      <c r="E177" s="370">
        <v>5</v>
      </c>
      <c r="F177" s="155">
        <v>14</v>
      </c>
      <c r="G177" s="110"/>
      <c r="H177" s="110"/>
      <c r="I177" s="54"/>
    </row>
    <row r="178" spans="1:9">
      <c r="A178" s="182" t="s">
        <v>190</v>
      </c>
      <c r="B178" s="197">
        <v>10</v>
      </c>
      <c r="C178" s="197">
        <v>13</v>
      </c>
      <c r="D178" s="197">
        <v>19</v>
      </c>
      <c r="E178" s="370">
        <v>12</v>
      </c>
      <c r="F178" s="155">
        <v>30</v>
      </c>
      <c r="G178" s="110"/>
      <c r="H178" s="110"/>
      <c r="I178" s="54"/>
    </row>
    <row r="179" spans="1:9">
      <c r="A179" s="182" t="s">
        <v>1475</v>
      </c>
      <c r="B179" s="197">
        <v>17</v>
      </c>
      <c r="C179" s="197">
        <v>17</v>
      </c>
      <c r="D179" s="197">
        <v>69</v>
      </c>
      <c r="E179" s="370">
        <v>60</v>
      </c>
      <c r="F179" s="155">
        <v>82</v>
      </c>
      <c r="G179" s="110"/>
      <c r="H179" s="110"/>
      <c r="I179" s="54"/>
    </row>
    <row r="180" spans="1:9">
      <c r="A180" s="158" t="s">
        <v>178</v>
      </c>
      <c r="B180" s="158">
        <v>157</v>
      </c>
      <c r="C180" s="158">
        <v>168</v>
      </c>
      <c r="D180" s="158">
        <f>SUM(D168:D179)</f>
        <v>191</v>
      </c>
      <c r="E180" s="388">
        <f>SUM(E168:E179)</f>
        <v>164</v>
      </c>
      <c r="F180" s="388">
        <f>SUM(F168:F179)</f>
        <v>303</v>
      </c>
      <c r="G180" s="78"/>
      <c r="H180" s="78"/>
      <c r="I180" s="78"/>
    </row>
    <row r="181" spans="1:9" ht="56.85" customHeight="1">
      <c r="A181" s="968" t="s">
        <v>1476</v>
      </c>
      <c r="B181" s="968"/>
      <c r="C181" s="968"/>
      <c r="D181" s="968"/>
      <c r="E181" s="968"/>
      <c r="F181" s="27"/>
      <c r="G181" s="27"/>
      <c r="H181" s="27"/>
      <c r="I181" s="27"/>
    </row>
    <row r="182" spans="1:9" ht="14.85" customHeight="1">
      <c r="A182" s="942" t="s">
        <v>1482</v>
      </c>
      <c r="B182" s="942"/>
      <c r="C182" s="942"/>
      <c r="D182" s="942"/>
      <c r="E182" s="942"/>
      <c r="F182" s="63"/>
      <c r="G182" s="63"/>
      <c r="H182" s="63"/>
      <c r="I182" s="63"/>
    </row>
    <row r="183" spans="1:9" ht="14.85" customHeight="1">
      <c r="A183" s="942" t="s">
        <v>1483</v>
      </c>
      <c r="B183" s="942"/>
      <c r="C183" s="942"/>
      <c r="D183" s="942"/>
      <c r="E183" s="942"/>
      <c r="F183" s="63"/>
      <c r="G183" s="63"/>
      <c r="H183" s="63"/>
      <c r="I183" s="63"/>
    </row>
    <row r="184" spans="1:9" ht="14.85" customHeight="1">
      <c r="A184" s="942" t="s">
        <v>1479</v>
      </c>
      <c r="B184" s="942"/>
      <c r="C184" s="942"/>
      <c r="D184" s="942"/>
      <c r="E184" s="942"/>
      <c r="F184" s="14"/>
      <c r="G184" s="14"/>
      <c r="H184" s="14"/>
      <c r="I184" s="14"/>
    </row>
    <row r="185" spans="1:9" ht="14.85" customHeight="1">
      <c r="A185" s="968" t="s">
        <v>1484</v>
      </c>
      <c r="B185" s="968"/>
      <c r="C185" s="968"/>
      <c r="D185" s="968"/>
      <c r="E185" s="968"/>
      <c r="F185" s="27"/>
      <c r="G185" s="27"/>
      <c r="H185" s="27"/>
      <c r="I185" s="27"/>
    </row>
    <row r="186" spans="1:9">
      <c r="A186" s="62"/>
      <c r="B186" s="62"/>
      <c r="C186" s="62"/>
      <c r="D186" s="62"/>
      <c r="E186" s="62"/>
      <c r="F186" s="62"/>
      <c r="G186" s="62"/>
      <c r="H186" s="62"/>
    </row>
    <row r="187" spans="1:9" ht="16.2">
      <c r="A187" s="972" t="s">
        <v>1485</v>
      </c>
      <c r="B187" s="972"/>
      <c r="C187" s="972"/>
      <c r="D187" s="972"/>
      <c r="E187" s="972"/>
      <c r="F187" s="972"/>
      <c r="G187" s="972"/>
      <c r="H187" s="972"/>
    </row>
    <row r="188" spans="1:9" ht="15.6">
      <c r="A188" s="169" t="s">
        <v>163</v>
      </c>
      <c r="B188" s="170">
        <v>2023</v>
      </c>
      <c r="C188" s="170" t="s">
        <v>1466</v>
      </c>
      <c r="D188" s="170" t="s">
        <v>1467</v>
      </c>
      <c r="E188" s="170" t="s">
        <v>1468</v>
      </c>
      <c r="F188" s="170" t="s">
        <v>1469</v>
      </c>
      <c r="G188" s="170" t="s">
        <v>1470</v>
      </c>
      <c r="H188" s="170" t="s">
        <v>1471</v>
      </c>
    </row>
    <row r="189" spans="1:9" ht="15.6">
      <c r="A189" s="182" t="s">
        <v>1472</v>
      </c>
      <c r="B189" s="371" t="s">
        <v>936</v>
      </c>
      <c r="C189" s="371" t="s">
        <v>936</v>
      </c>
      <c r="D189" s="371" t="s">
        <v>936</v>
      </c>
      <c r="E189" s="313">
        <v>0.16</v>
      </c>
      <c r="F189" s="313">
        <v>0.14000000000000001</v>
      </c>
      <c r="G189" s="313">
        <v>0.14000000000000001</v>
      </c>
      <c r="H189" s="313">
        <v>0.12</v>
      </c>
    </row>
    <row r="190" spans="1:9">
      <c r="A190" s="182" t="s">
        <v>166</v>
      </c>
      <c r="B190" s="349">
        <v>0.21</v>
      </c>
      <c r="C190" s="349">
        <v>0.14000000000000001</v>
      </c>
      <c r="D190" s="313">
        <v>0.14000000000000001</v>
      </c>
      <c r="E190" s="313">
        <v>0.18</v>
      </c>
      <c r="F190" s="313">
        <v>0.16</v>
      </c>
      <c r="G190" s="313">
        <v>0.14000000000000001</v>
      </c>
      <c r="H190" s="313">
        <v>0.13</v>
      </c>
    </row>
    <row r="191" spans="1:9" ht="27">
      <c r="A191" s="266" t="s">
        <v>1486</v>
      </c>
      <c r="B191" s="349">
        <v>0.68</v>
      </c>
      <c r="C191" s="372">
        <v>0.62</v>
      </c>
      <c r="D191" s="313">
        <v>0.54</v>
      </c>
      <c r="E191" s="313">
        <v>0.46</v>
      </c>
      <c r="F191" s="313">
        <v>0.36</v>
      </c>
      <c r="G191" s="313">
        <v>0.41</v>
      </c>
      <c r="H191" s="313">
        <v>0.26</v>
      </c>
    </row>
    <row r="192" spans="1:9">
      <c r="A192" s="182" t="s">
        <v>189</v>
      </c>
      <c r="B192" s="349">
        <v>0.61</v>
      </c>
      <c r="C192" s="372">
        <v>0.66</v>
      </c>
      <c r="D192" s="313">
        <v>0.31</v>
      </c>
      <c r="E192" s="313">
        <v>0.42</v>
      </c>
      <c r="F192" s="313">
        <v>0.28000000000000003</v>
      </c>
      <c r="G192" s="313">
        <v>0.32</v>
      </c>
      <c r="H192" s="313">
        <v>0.37</v>
      </c>
    </row>
    <row r="193" spans="1:9" ht="15.6">
      <c r="A193" s="182" t="s">
        <v>1474</v>
      </c>
      <c r="B193" s="349" t="s">
        <v>936</v>
      </c>
      <c r="C193" s="371" t="s">
        <v>936</v>
      </c>
      <c r="D193" s="371" t="s">
        <v>936</v>
      </c>
      <c r="E193" s="313">
        <v>0.4</v>
      </c>
      <c r="F193" s="313">
        <v>0.18</v>
      </c>
      <c r="G193" s="313">
        <v>0.14000000000000001</v>
      </c>
      <c r="H193" s="313">
        <v>0.14000000000000001</v>
      </c>
    </row>
    <row r="194" spans="1:9">
      <c r="A194" s="182" t="s">
        <v>175</v>
      </c>
      <c r="B194" s="349">
        <v>0.13</v>
      </c>
      <c r="C194" s="349">
        <v>0.17</v>
      </c>
      <c r="D194" s="313">
        <v>0.08</v>
      </c>
      <c r="E194" s="313">
        <v>0.2</v>
      </c>
      <c r="F194" s="313">
        <v>0.17</v>
      </c>
      <c r="G194" s="313">
        <v>0.05</v>
      </c>
      <c r="H194" s="313">
        <v>0.12</v>
      </c>
    </row>
    <row r="195" spans="1:9">
      <c r="A195" s="182" t="s">
        <v>190</v>
      </c>
      <c r="B195" s="349">
        <v>0.68</v>
      </c>
      <c r="C195" s="349">
        <v>0.7</v>
      </c>
      <c r="D195" s="313">
        <v>0.68</v>
      </c>
      <c r="E195" s="313">
        <v>0.66</v>
      </c>
      <c r="F195" s="313">
        <v>0.71</v>
      </c>
      <c r="G195" s="313">
        <v>0.75</v>
      </c>
      <c r="H195" s="313">
        <v>0.41</v>
      </c>
    </row>
    <row r="196" spans="1:9">
      <c r="A196" s="182" t="s">
        <v>1475</v>
      </c>
      <c r="B196" s="349">
        <v>0.28000000000000003</v>
      </c>
      <c r="C196" s="349">
        <v>0.38</v>
      </c>
      <c r="D196" s="313">
        <v>0.35</v>
      </c>
      <c r="E196" s="313">
        <v>0.47</v>
      </c>
      <c r="F196" s="313">
        <v>0.38</v>
      </c>
      <c r="G196" s="313">
        <v>0.28999999999999998</v>
      </c>
      <c r="H196" s="313">
        <v>0.28999999999999998</v>
      </c>
    </row>
    <row r="197" spans="1:9">
      <c r="A197" s="158" t="s">
        <v>178</v>
      </c>
      <c r="B197" s="386">
        <v>0.53</v>
      </c>
      <c r="C197" s="386">
        <v>0.48</v>
      </c>
      <c r="D197" s="386">
        <v>0.28999999999999998</v>
      </c>
      <c r="E197" s="387">
        <v>0.24</v>
      </c>
      <c r="F197" s="387">
        <v>0.36</v>
      </c>
      <c r="G197" s="387">
        <v>0.33</v>
      </c>
      <c r="H197" s="387">
        <v>0.26</v>
      </c>
    </row>
    <row r="198" spans="1:9" ht="44.1" customHeight="1">
      <c r="A198" s="968" t="s">
        <v>1476</v>
      </c>
      <c r="B198" s="968"/>
      <c r="C198" s="968"/>
      <c r="D198" s="968"/>
      <c r="E198" s="968"/>
      <c r="F198" s="968"/>
      <c r="G198" s="968"/>
      <c r="H198" s="968"/>
      <c r="I198" s="27"/>
    </row>
    <row r="199" spans="1:9" ht="14.1" customHeight="1">
      <c r="A199" s="968" t="s">
        <v>1487</v>
      </c>
      <c r="B199" s="968"/>
      <c r="C199" s="968"/>
      <c r="D199" s="968"/>
      <c r="E199" s="968"/>
      <c r="F199" s="968"/>
      <c r="G199" s="968"/>
      <c r="H199" s="968"/>
      <c r="I199" s="27"/>
    </row>
    <row r="200" spans="1:9" ht="14.85" customHeight="1">
      <c r="A200" s="968" t="s">
        <v>1488</v>
      </c>
      <c r="B200" s="968"/>
      <c r="C200" s="968"/>
      <c r="D200" s="968"/>
      <c r="E200" s="968"/>
      <c r="F200" s="968"/>
      <c r="G200" s="968"/>
      <c r="H200" s="968"/>
      <c r="I200" s="27"/>
    </row>
    <row r="201" spans="1:9" ht="14.85" customHeight="1">
      <c r="A201" s="968" t="s">
        <v>1479</v>
      </c>
      <c r="B201" s="968"/>
      <c r="C201" s="968"/>
      <c r="D201" s="968"/>
      <c r="E201" s="968"/>
      <c r="F201" s="968"/>
      <c r="G201" s="968"/>
      <c r="H201" s="968"/>
    </row>
    <row r="203" spans="1:9" ht="16.2">
      <c r="A203" s="972" t="s">
        <v>1489</v>
      </c>
      <c r="B203" s="972"/>
      <c r="C203" s="972"/>
      <c r="D203" s="972"/>
      <c r="E203" s="972"/>
      <c r="F203" s="972"/>
      <c r="G203" s="972"/>
      <c r="H203" s="972"/>
    </row>
    <row r="204" spans="1:9">
      <c r="A204" s="171" t="s">
        <v>163</v>
      </c>
      <c r="B204" s="171">
        <v>2023</v>
      </c>
      <c r="C204" s="171">
        <v>2022</v>
      </c>
      <c r="D204" s="171">
        <v>2021</v>
      </c>
      <c r="E204" s="146">
        <v>2020</v>
      </c>
      <c r="F204" s="146">
        <v>2019</v>
      </c>
      <c r="G204" s="146">
        <v>2018</v>
      </c>
      <c r="H204" s="146">
        <v>2017</v>
      </c>
    </row>
    <row r="205" spans="1:9" ht="15.6">
      <c r="A205" s="277" t="s">
        <v>1490</v>
      </c>
      <c r="B205" s="373">
        <v>20992000</v>
      </c>
      <c r="C205" s="373">
        <v>15601000</v>
      </c>
      <c r="D205" s="373">
        <v>17725000</v>
      </c>
      <c r="E205" s="373">
        <v>11784000</v>
      </c>
      <c r="F205" s="373">
        <v>12102000</v>
      </c>
      <c r="G205" s="373">
        <v>13399000</v>
      </c>
      <c r="H205" s="373">
        <v>8956000</v>
      </c>
    </row>
    <row r="206" spans="1:9">
      <c r="A206" s="277" t="s">
        <v>166</v>
      </c>
      <c r="B206" s="373">
        <v>2300000</v>
      </c>
      <c r="C206" s="373">
        <v>2054000</v>
      </c>
      <c r="D206" s="373">
        <v>2136000</v>
      </c>
      <c r="E206" s="373">
        <v>2110000</v>
      </c>
      <c r="F206" s="373">
        <v>2569000</v>
      </c>
      <c r="G206" s="373">
        <v>2264000</v>
      </c>
      <c r="H206" s="373">
        <v>1773000</v>
      </c>
    </row>
    <row r="207" spans="1:9" ht="15.6">
      <c r="A207" s="277" t="s">
        <v>1491</v>
      </c>
      <c r="B207" s="373">
        <v>3501000</v>
      </c>
      <c r="C207" s="373">
        <v>3923000</v>
      </c>
      <c r="D207" s="373">
        <v>1170000</v>
      </c>
      <c r="E207" s="373">
        <v>1421000</v>
      </c>
      <c r="F207" s="373">
        <v>1038000</v>
      </c>
      <c r="G207" s="373">
        <v>2134000</v>
      </c>
      <c r="H207" s="373">
        <v>675000</v>
      </c>
    </row>
    <row r="208" spans="1:9">
      <c r="A208" s="277" t="s">
        <v>248</v>
      </c>
      <c r="B208" s="373" t="s">
        <v>283</v>
      </c>
      <c r="C208" s="371" t="s">
        <v>283</v>
      </c>
      <c r="D208" s="371" t="s">
        <v>283</v>
      </c>
      <c r="E208" s="371" t="s">
        <v>283</v>
      </c>
      <c r="F208" s="371" t="s">
        <v>283</v>
      </c>
      <c r="G208" s="371" t="s">
        <v>283</v>
      </c>
      <c r="H208" s="373">
        <v>180000</v>
      </c>
    </row>
    <row r="209" spans="1:8">
      <c r="A209" s="277" t="s">
        <v>189</v>
      </c>
      <c r="B209" s="373">
        <v>520000</v>
      </c>
      <c r="C209" s="371">
        <v>509000</v>
      </c>
      <c r="D209" s="373">
        <v>515000</v>
      </c>
      <c r="E209" s="373">
        <v>650000</v>
      </c>
      <c r="F209" s="373">
        <v>501000</v>
      </c>
      <c r="G209" s="373">
        <v>713000</v>
      </c>
      <c r="H209" s="373">
        <v>391000</v>
      </c>
    </row>
    <row r="210" spans="1:8">
      <c r="A210" s="277" t="s">
        <v>174</v>
      </c>
      <c r="B210" s="373">
        <v>27000</v>
      </c>
      <c r="C210" s="373">
        <v>33000</v>
      </c>
      <c r="D210" s="373">
        <v>35000</v>
      </c>
      <c r="E210" s="373">
        <v>58000</v>
      </c>
      <c r="F210" s="373">
        <v>87000</v>
      </c>
      <c r="G210" s="373">
        <v>20000</v>
      </c>
      <c r="H210" s="373">
        <v>16000</v>
      </c>
    </row>
    <row r="211" spans="1:8">
      <c r="A211" s="277" t="s">
        <v>175</v>
      </c>
      <c r="B211" s="373">
        <v>2937000</v>
      </c>
      <c r="C211" s="373">
        <v>973000</v>
      </c>
      <c r="D211" s="373">
        <v>960000</v>
      </c>
      <c r="E211" s="375">
        <v>988000</v>
      </c>
      <c r="F211" s="373">
        <v>1241000</v>
      </c>
      <c r="G211" s="375">
        <v>1857000</v>
      </c>
      <c r="H211" s="373">
        <v>256000</v>
      </c>
    </row>
    <row r="212" spans="1:8">
      <c r="A212" s="277" t="s">
        <v>190</v>
      </c>
      <c r="B212" s="373">
        <v>1886000</v>
      </c>
      <c r="C212" s="373">
        <v>1260000</v>
      </c>
      <c r="D212" s="373">
        <v>900000</v>
      </c>
      <c r="E212" s="375">
        <v>996000</v>
      </c>
      <c r="F212" s="373">
        <v>707000</v>
      </c>
      <c r="G212" s="375">
        <v>686000</v>
      </c>
      <c r="H212" s="373">
        <v>541000</v>
      </c>
    </row>
    <row r="213" spans="1:8">
      <c r="A213" s="277" t="s">
        <v>1475</v>
      </c>
      <c r="B213" s="373">
        <v>344000</v>
      </c>
      <c r="C213" s="373">
        <v>333000</v>
      </c>
      <c r="D213" s="373">
        <v>400000</v>
      </c>
      <c r="E213" s="375">
        <v>845000</v>
      </c>
      <c r="F213" s="373">
        <v>947000</v>
      </c>
      <c r="G213" s="375">
        <v>326000</v>
      </c>
      <c r="H213" s="373">
        <v>338000</v>
      </c>
    </row>
    <row r="214" spans="1:8" ht="15.6">
      <c r="A214" s="277" t="s">
        <v>1492</v>
      </c>
      <c r="B214" s="373">
        <v>203000</v>
      </c>
      <c r="C214" s="373">
        <v>196000</v>
      </c>
      <c r="D214" s="373">
        <v>100000</v>
      </c>
      <c r="E214" s="375">
        <v>201000</v>
      </c>
      <c r="F214" s="373">
        <v>91000</v>
      </c>
      <c r="G214" s="375">
        <v>146000</v>
      </c>
      <c r="H214" s="373">
        <v>80000</v>
      </c>
    </row>
    <row r="215" spans="1:8">
      <c r="A215" s="303" t="s">
        <v>178</v>
      </c>
      <c r="B215" s="390">
        <v>32710000</v>
      </c>
      <c r="C215" s="389">
        <v>24882000</v>
      </c>
      <c r="D215" s="389">
        <f>SUM(D205:D214)</f>
        <v>23941000</v>
      </c>
      <c r="E215" s="390">
        <f t="shared" ref="E215:H215" si="8">SUM(E205:E214)</f>
        <v>19053000</v>
      </c>
      <c r="F215" s="390">
        <f t="shared" si="8"/>
        <v>19283000</v>
      </c>
      <c r="G215" s="390">
        <f t="shared" si="8"/>
        <v>21545000</v>
      </c>
      <c r="H215" s="390">
        <f t="shared" si="8"/>
        <v>13206000</v>
      </c>
    </row>
    <row r="216" spans="1:8">
      <c r="A216" s="984" t="s">
        <v>1493</v>
      </c>
      <c r="B216" s="984"/>
      <c r="C216" s="984"/>
      <c r="D216" s="984"/>
      <c r="E216" s="984"/>
      <c r="F216" s="984"/>
      <c r="G216" s="984"/>
      <c r="H216" s="984"/>
    </row>
    <row r="217" spans="1:8" ht="35.85" customHeight="1">
      <c r="A217" s="968" t="s">
        <v>1494</v>
      </c>
      <c r="B217" s="968"/>
      <c r="C217" s="968"/>
      <c r="D217" s="968"/>
      <c r="E217" s="968"/>
      <c r="F217" s="968"/>
      <c r="G217" s="968"/>
      <c r="H217" s="968"/>
    </row>
    <row r="218" spans="1:8" ht="13.35" customHeight="1">
      <c r="A218" s="984" t="s">
        <v>1495</v>
      </c>
      <c r="B218" s="984"/>
      <c r="C218" s="984"/>
      <c r="D218" s="984"/>
      <c r="E218" s="984"/>
      <c r="F218" s="984"/>
      <c r="G218" s="984"/>
      <c r="H218" s="984"/>
    </row>
    <row r="219" spans="1:8" ht="13.35" customHeight="1">
      <c r="A219" s="1175" t="s">
        <v>1496</v>
      </c>
      <c r="B219" s="1175"/>
      <c r="C219" s="1175"/>
      <c r="D219" s="1175"/>
      <c r="E219" s="1175"/>
      <c r="F219" s="1175"/>
      <c r="G219" s="1175"/>
      <c r="H219" s="1175"/>
    </row>
    <row r="221" spans="1:8" ht="16.8">
      <c r="A221" s="983" t="s">
        <v>1497</v>
      </c>
      <c r="B221" s="983"/>
      <c r="C221" s="983"/>
      <c r="D221" s="983"/>
      <c r="E221" s="983"/>
      <c r="F221" s="983"/>
      <c r="G221" s="983"/>
      <c r="H221" s="983"/>
    </row>
    <row r="222" spans="1:8">
      <c r="A222" s="147" t="s">
        <v>1498</v>
      </c>
      <c r="B222" s="147">
        <v>2023</v>
      </c>
      <c r="C222" s="147">
        <v>2022</v>
      </c>
      <c r="D222" s="147">
        <v>2021</v>
      </c>
      <c r="E222" s="146">
        <v>2020</v>
      </c>
      <c r="F222" s="146">
        <v>2019</v>
      </c>
      <c r="G222" s="146">
        <v>2018</v>
      </c>
      <c r="H222" s="146">
        <v>2017</v>
      </c>
    </row>
    <row r="223" spans="1:8" s="15" customFormat="1" ht="14.85" customHeight="1">
      <c r="A223" s="206" t="s">
        <v>1499</v>
      </c>
      <c r="B223" s="1177" t="s">
        <v>1500</v>
      </c>
      <c r="C223" s="1178"/>
      <c r="D223" s="1178"/>
      <c r="E223" s="1178"/>
      <c r="F223" s="1179"/>
      <c r="G223" s="374">
        <v>15500</v>
      </c>
      <c r="H223" s="374">
        <v>15500</v>
      </c>
    </row>
    <row r="224" spans="1:8" s="15" customFormat="1" ht="14.85" customHeight="1">
      <c r="A224" s="206" t="s">
        <v>1501</v>
      </c>
      <c r="B224" s="1180"/>
      <c r="C224" s="1181"/>
      <c r="D224" s="1181"/>
      <c r="E224" s="1181"/>
      <c r="F224" s="1182"/>
      <c r="G224" s="374">
        <v>50790</v>
      </c>
      <c r="H224" s="374">
        <v>50790</v>
      </c>
    </row>
    <row r="225" spans="1:8" s="15" customFormat="1" ht="28.35" customHeight="1">
      <c r="A225" s="190" t="s">
        <v>1502</v>
      </c>
      <c r="B225" s="1180"/>
      <c r="C225" s="1181"/>
      <c r="D225" s="1181"/>
      <c r="E225" s="1181"/>
      <c r="F225" s="1182"/>
      <c r="G225" s="371" t="s">
        <v>283</v>
      </c>
      <c r="H225" s="371" t="s">
        <v>283</v>
      </c>
    </row>
    <row r="226" spans="1:8" s="15" customFormat="1" ht="28.35" customHeight="1">
      <c r="A226" s="190" t="s">
        <v>1503</v>
      </c>
      <c r="B226" s="1180"/>
      <c r="C226" s="1181"/>
      <c r="D226" s="1181"/>
      <c r="E226" s="1181"/>
      <c r="F226" s="1182"/>
      <c r="G226" s="371" t="s">
        <v>283</v>
      </c>
      <c r="H226" s="371" t="s">
        <v>283</v>
      </c>
    </row>
    <row r="227" spans="1:8" s="15" customFormat="1" ht="15" customHeight="1">
      <c r="A227" s="190" t="s">
        <v>398</v>
      </c>
      <c r="B227" s="1180"/>
      <c r="C227" s="1181"/>
      <c r="D227" s="1181"/>
      <c r="E227" s="1181"/>
      <c r="F227" s="1182"/>
      <c r="G227" s="371" t="s">
        <v>283</v>
      </c>
      <c r="H227" s="371" t="s">
        <v>283</v>
      </c>
    </row>
    <row r="228" spans="1:8" s="15" customFormat="1" ht="15" customHeight="1">
      <c r="A228" s="158" t="s">
        <v>178</v>
      </c>
      <c r="B228" s="1183"/>
      <c r="C228" s="1184"/>
      <c r="D228" s="1184"/>
      <c r="E228" s="1184"/>
      <c r="F228" s="1185"/>
      <c r="G228" s="389">
        <v>66290</v>
      </c>
      <c r="H228" s="389">
        <v>66290</v>
      </c>
    </row>
    <row r="229" spans="1:8" ht="14.85" customHeight="1">
      <c r="A229" s="984" t="s">
        <v>1504</v>
      </c>
      <c r="B229" s="984"/>
      <c r="C229" s="984"/>
      <c r="D229" s="984"/>
      <c r="E229" s="984"/>
      <c r="F229" s="984"/>
      <c r="G229" s="984"/>
      <c r="H229" s="984"/>
    </row>
    <row r="230" spans="1:8" ht="24.6" customHeight="1">
      <c r="A230" s="1189"/>
      <c r="B230" s="968"/>
      <c r="C230" s="968"/>
      <c r="D230" s="968"/>
      <c r="E230" s="968"/>
      <c r="F230" s="968"/>
      <c r="G230" s="968"/>
    </row>
    <row r="231" spans="1:8" ht="16.8">
      <c r="A231" s="983" t="s">
        <v>1505</v>
      </c>
      <c r="B231" s="983"/>
      <c r="C231" s="983"/>
      <c r="D231" s="983"/>
    </row>
    <row r="232" spans="1:8" ht="16.2">
      <c r="A232" s="147" t="s">
        <v>901</v>
      </c>
      <c r="B232" s="148" t="s">
        <v>1506</v>
      </c>
      <c r="C232" s="148" t="s">
        <v>1466</v>
      </c>
      <c r="D232" s="268" t="s">
        <v>202</v>
      </c>
      <c r="E232" s="268" t="s">
        <v>1507</v>
      </c>
    </row>
    <row r="233" spans="1:8">
      <c r="A233" s="214" t="s">
        <v>243</v>
      </c>
      <c r="B233" s="851">
        <v>11944000</v>
      </c>
      <c r="C233" s="346">
        <v>935100</v>
      </c>
      <c r="D233" s="371">
        <v>636225</v>
      </c>
      <c r="E233" s="374">
        <v>2332994</v>
      </c>
    </row>
    <row r="234" spans="1:8">
      <c r="A234" s="160" t="s">
        <v>178</v>
      </c>
      <c r="B234" s="852">
        <v>11944000</v>
      </c>
      <c r="C234" s="391">
        <v>935100</v>
      </c>
      <c r="D234" s="392">
        <f>SUM(D233)</f>
        <v>636225</v>
      </c>
      <c r="E234" s="389">
        <f>SUM(E233)</f>
        <v>2332994</v>
      </c>
    </row>
    <row r="235" spans="1:8" ht="14.85" customHeight="1">
      <c r="A235" s="1087" t="s">
        <v>1508</v>
      </c>
      <c r="B235" s="1087"/>
      <c r="C235" s="1087"/>
      <c r="D235" s="1087"/>
      <c r="E235" s="1087"/>
    </row>
    <row r="236" spans="1:8" ht="33.6" customHeight="1">
      <c r="A236" s="929" t="s">
        <v>1509</v>
      </c>
      <c r="B236" s="929"/>
      <c r="C236" s="929"/>
      <c r="D236" s="929"/>
      <c r="E236" s="929"/>
    </row>
    <row r="237" spans="1:8" ht="26.85" customHeight="1">
      <c r="A237" s="929" t="s">
        <v>1510</v>
      </c>
      <c r="B237" s="929"/>
      <c r="C237" s="929"/>
      <c r="D237" s="929"/>
      <c r="E237" s="929"/>
    </row>
    <row r="238" spans="1:8" ht="22.35" customHeight="1">
      <c r="A238" s="929" t="s">
        <v>1511</v>
      </c>
      <c r="B238" s="929"/>
      <c r="C238" s="929"/>
      <c r="D238" s="929"/>
      <c r="E238" s="929"/>
    </row>
    <row r="239" spans="1:8" ht="25.35" customHeight="1">
      <c r="A239" s="929" t="s">
        <v>1512</v>
      </c>
      <c r="B239" s="929"/>
      <c r="C239" s="929"/>
      <c r="D239" s="929"/>
      <c r="E239" s="929"/>
    </row>
  </sheetData>
  <sheetProtection algorithmName="SHA-512" hashValue="mDjoovPERwvGPWVplBGMw8B97Z7nfhtXLBZs5a1chd7L9M47KGH3bZ/6BXABLNTb0gLX4bFYECUgX5LZIfqKgw==" saltValue="rnyxzQ0ipFDrDj3oU4YSBg==" spinCount="100000" sheet="1" objects="1" scenarios="1"/>
  <mergeCells count="162">
    <mergeCell ref="M49:W49"/>
    <mergeCell ref="A50:A52"/>
    <mergeCell ref="C50:J50"/>
    <mergeCell ref="K50:K52"/>
    <mergeCell ref="B51:B52"/>
    <mergeCell ref="C51:D51"/>
    <mergeCell ref="E51:F51"/>
    <mergeCell ref="G51:G52"/>
    <mergeCell ref="H51:H52"/>
    <mergeCell ref="I51:I52"/>
    <mergeCell ref="J51:J52"/>
    <mergeCell ref="A49:K49"/>
    <mergeCell ref="A40:K40"/>
    <mergeCell ref="A41:K41"/>
    <mergeCell ref="A43:K43"/>
    <mergeCell ref="A44:K44"/>
    <mergeCell ref="A45:K45"/>
    <mergeCell ref="A46:K46"/>
    <mergeCell ref="A47:K47"/>
    <mergeCell ref="A42:K42"/>
    <mergeCell ref="A62:K62"/>
    <mergeCell ref="A126:K126"/>
    <mergeCell ref="A103:K103"/>
    <mergeCell ref="A104:K104"/>
    <mergeCell ref="A105:K105"/>
    <mergeCell ref="A107:K107"/>
    <mergeCell ref="A60:K60"/>
    <mergeCell ref="A61:K61"/>
    <mergeCell ref="A63:K63"/>
    <mergeCell ref="A64:K64"/>
    <mergeCell ref="A65:K65"/>
    <mergeCell ref="A66:K66"/>
    <mergeCell ref="A67:K67"/>
    <mergeCell ref="E90:F90"/>
    <mergeCell ref="G90:G91"/>
    <mergeCell ref="H90:H91"/>
    <mergeCell ref="I90:I91"/>
    <mergeCell ref="J90:J91"/>
    <mergeCell ref="A121:K121"/>
    <mergeCell ref="A122:K122"/>
    <mergeCell ref="A123:K123"/>
    <mergeCell ref="A124:K124"/>
    <mergeCell ref="A231:D231"/>
    <mergeCell ref="A201:H201"/>
    <mergeCell ref="A88:K88"/>
    <mergeCell ref="A100:K100"/>
    <mergeCell ref="A101:K101"/>
    <mergeCell ref="A102:K102"/>
    <mergeCell ref="A81:K81"/>
    <mergeCell ref="A82:K82"/>
    <mergeCell ref="A83:K83"/>
    <mergeCell ref="A89:A91"/>
    <mergeCell ref="C89:J89"/>
    <mergeCell ref="K89:K91"/>
    <mergeCell ref="A99:K99"/>
    <mergeCell ref="B109:B110"/>
    <mergeCell ref="B90:B91"/>
    <mergeCell ref="A108:A110"/>
    <mergeCell ref="J109:J110"/>
    <mergeCell ref="K108:K110"/>
    <mergeCell ref="C108:J108"/>
    <mergeCell ref="C109:D109"/>
    <mergeCell ref="G109:G110"/>
    <mergeCell ref="H109:H110"/>
    <mergeCell ref="I109:I110"/>
    <mergeCell ref="E109:F109"/>
    <mergeCell ref="I12:I13"/>
    <mergeCell ref="J12:J13"/>
    <mergeCell ref="A230:G230"/>
    <mergeCell ref="A182:E182"/>
    <mergeCell ref="C71:D71"/>
    <mergeCell ref="A84:K84"/>
    <mergeCell ref="A85:K85"/>
    <mergeCell ref="I71:I72"/>
    <mergeCell ref="J71:J72"/>
    <mergeCell ref="B71:B72"/>
    <mergeCell ref="A183:E183"/>
    <mergeCell ref="A86:K86"/>
    <mergeCell ref="A80:K80"/>
    <mergeCell ref="K127:K129"/>
    <mergeCell ref="A70:A72"/>
    <mergeCell ref="C70:J70"/>
    <mergeCell ref="K70:K72"/>
    <mergeCell ref="E71:F71"/>
    <mergeCell ref="G71:G72"/>
    <mergeCell ref="H71:H72"/>
    <mergeCell ref="A69:K69"/>
    <mergeCell ref="A127:A129"/>
    <mergeCell ref="A199:H199"/>
    <mergeCell ref="C90:D90"/>
    <mergeCell ref="A216:H216"/>
    <mergeCell ref="A217:H217"/>
    <mergeCell ref="A7:K7"/>
    <mergeCell ref="A9:K9"/>
    <mergeCell ref="A30:A32"/>
    <mergeCell ref="C30:J30"/>
    <mergeCell ref="K30:K32"/>
    <mergeCell ref="B31:B32"/>
    <mergeCell ref="C31:D31"/>
    <mergeCell ref="E31:F31"/>
    <mergeCell ref="G31:G32"/>
    <mergeCell ref="H31:H32"/>
    <mergeCell ref="I31:I32"/>
    <mergeCell ref="J31:J32"/>
    <mergeCell ref="A29:K29"/>
    <mergeCell ref="A10:K10"/>
    <mergeCell ref="A11:A13"/>
    <mergeCell ref="C11:J11"/>
    <mergeCell ref="K11:K13"/>
    <mergeCell ref="B12:B13"/>
    <mergeCell ref="C12:D12"/>
    <mergeCell ref="E12:F12"/>
    <mergeCell ref="G12:G13"/>
    <mergeCell ref="H12:H13"/>
    <mergeCell ref="A235:E235"/>
    <mergeCell ref="A236:E236"/>
    <mergeCell ref="A21:K21"/>
    <mergeCell ref="A22:K22"/>
    <mergeCell ref="A23:K23"/>
    <mergeCell ref="A24:K24"/>
    <mergeCell ref="A25:K25"/>
    <mergeCell ref="A26:K26"/>
    <mergeCell ref="A27:K27"/>
    <mergeCell ref="A219:H219"/>
    <mergeCell ref="A221:H221"/>
    <mergeCell ref="A119:K119"/>
    <mergeCell ref="A118:K118"/>
    <mergeCell ref="A163:H163"/>
    <mergeCell ref="A164:H164"/>
    <mergeCell ref="A166:E166"/>
    <mergeCell ref="A181:E181"/>
    <mergeCell ref="A142:K142"/>
    <mergeCell ref="A143:K143"/>
    <mergeCell ref="A145:H145"/>
    <mergeCell ref="A161:H161"/>
    <mergeCell ref="A137:K137"/>
    <mergeCell ref="A138:K138"/>
    <mergeCell ref="A203:H203"/>
    <mergeCell ref="A237:E237"/>
    <mergeCell ref="A238:E238"/>
    <mergeCell ref="A239:E239"/>
    <mergeCell ref="B223:F228"/>
    <mergeCell ref="A120:K120"/>
    <mergeCell ref="A139:K139"/>
    <mergeCell ref="G128:G129"/>
    <mergeCell ref="H128:H129"/>
    <mergeCell ref="A140:K140"/>
    <mergeCell ref="A141:K141"/>
    <mergeCell ref="A162:H162"/>
    <mergeCell ref="I128:I129"/>
    <mergeCell ref="J128:J129"/>
    <mergeCell ref="B128:B129"/>
    <mergeCell ref="C127:J127"/>
    <mergeCell ref="C128:D128"/>
    <mergeCell ref="E128:F128"/>
    <mergeCell ref="A229:H229"/>
    <mergeCell ref="A218:H218"/>
    <mergeCell ref="A184:E184"/>
    <mergeCell ref="A185:E185"/>
    <mergeCell ref="A187:H187"/>
    <mergeCell ref="A198:H198"/>
    <mergeCell ref="A200:H200"/>
  </mergeCells>
  <phoneticPr fontId="84" type="noConversion"/>
  <pageMargins left="0.7" right="0.7" top="0.75" bottom="0.75" header="0.3" footer="0.3"/>
  <pageSetup orientation="portrait" r:id="rId1"/>
  <ignoredErrors>
    <ignoredError sqref="J53:J58"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46B9A-8D6A-4667-875C-ED1A5113469D}">
  <sheetPr codeName="Sheet14">
    <tabColor rgb="FF93E3FF"/>
  </sheetPr>
  <dimension ref="A2:U385"/>
  <sheetViews>
    <sheetView showGridLines="0" zoomScaleNormal="100" workbookViewId="0"/>
  </sheetViews>
  <sheetFormatPr defaultColWidth="8.5546875" defaultRowHeight="13.8"/>
  <cols>
    <col min="1" max="1" width="68.33203125" style="4" customWidth="1"/>
    <col min="2" max="2" width="14.5546875" style="69" customWidth="1"/>
    <col min="3" max="6" width="14.44140625" style="4" customWidth="1"/>
    <col min="7" max="7" width="12.5546875" style="4" customWidth="1"/>
    <col min="8" max="8" width="14.44140625" style="4" customWidth="1"/>
    <col min="9" max="11" width="12.5546875" style="4" customWidth="1"/>
    <col min="12" max="12" width="17.33203125" style="4" customWidth="1"/>
    <col min="13" max="13" width="6.44140625" style="4" customWidth="1"/>
    <col min="14" max="15" width="7.6640625" style="4" customWidth="1"/>
    <col min="16" max="16384" width="8.5546875" style="4"/>
  </cols>
  <sheetData>
    <row r="2" spans="1:12">
      <c r="K2" s="96"/>
    </row>
    <row r="7" spans="1:12" ht="21">
      <c r="A7" s="981" t="s">
        <v>0</v>
      </c>
      <c r="B7" s="981"/>
      <c r="C7" s="981"/>
    </row>
    <row r="8" spans="1:12" ht="21.6" thickBot="1">
      <c r="A8" s="138"/>
      <c r="B8" s="141"/>
      <c r="C8" s="137"/>
      <c r="D8" s="137"/>
      <c r="E8" s="137"/>
      <c r="F8" s="137"/>
      <c r="G8" s="137"/>
      <c r="H8" s="137"/>
      <c r="I8" s="137"/>
      <c r="J8" s="137"/>
      <c r="K8" s="137"/>
    </row>
    <row r="9" spans="1:12" ht="18.600000000000001" thickTop="1" thickBot="1">
      <c r="A9" s="933" t="s">
        <v>35</v>
      </c>
      <c r="B9" s="933"/>
      <c r="C9" s="933"/>
      <c r="D9" s="933"/>
      <c r="E9" s="933"/>
      <c r="F9" s="933"/>
      <c r="G9" s="933"/>
      <c r="H9" s="933"/>
      <c r="I9" s="933"/>
      <c r="J9" s="933"/>
      <c r="K9" s="933"/>
    </row>
    <row r="10" spans="1:12" ht="12" customHeight="1" thickTop="1">
      <c r="A10" s="497"/>
      <c r="B10" s="497"/>
      <c r="C10" s="497"/>
      <c r="D10" s="497"/>
      <c r="E10" s="497"/>
      <c r="F10" s="497"/>
      <c r="G10" s="497"/>
      <c r="H10" s="497"/>
      <c r="I10" s="497"/>
      <c r="J10" s="497"/>
      <c r="K10" s="497"/>
    </row>
    <row r="11" spans="1:12" ht="12" customHeight="1">
      <c r="A11" s="1209" t="s">
        <v>1513</v>
      </c>
      <c r="B11" s="1209"/>
      <c r="C11" s="1209"/>
      <c r="D11" s="497"/>
      <c r="E11" s="497"/>
      <c r="F11" s="497"/>
      <c r="G11" s="497"/>
      <c r="H11" s="497"/>
      <c r="I11" s="497"/>
      <c r="J11" s="497"/>
      <c r="K11" s="497"/>
    </row>
    <row r="12" spans="1:12" ht="14.85" customHeight="1">
      <c r="A12" s="49"/>
      <c r="B12" s="131"/>
      <c r="C12" s="98"/>
      <c r="D12" s="98"/>
      <c r="E12" s="98"/>
      <c r="F12" s="98"/>
      <c r="G12" s="98"/>
      <c r="H12" s="98"/>
      <c r="I12" s="98"/>
      <c r="J12" s="98"/>
      <c r="K12" s="98"/>
    </row>
    <row r="13" spans="1:12" ht="14.85" customHeight="1">
      <c r="A13" s="1202" t="s">
        <v>1514</v>
      </c>
      <c r="B13" s="1202"/>
      <c r="C13" s="1202"/>
      <c r="D13" s="1202"/>
      <c r="E13" s="1202"/>
      <c r="F13" s="1202"/>
      <c r="G13" s="1202"/>
      <c r="H13" s="1202"/>
      <c r="I13" s="1202"/>
      <c r="J13" s="1202"/>
      <c r="K13" s="1202"/>
      <c r="L13"/>
    </row>
    <row r="14" spans="1:12" ht="75.45" customHeight="1">
      <c r="A14" s="169" t="s">
        <v>901</v>
      </c>
      <c r="B14" s="143" t="s">
        <v>1515</v>
      </c>
      <c r="C14" s="143" t="s">
        <v>1516</v>
      </c>
      <c r="D14" s="143" t="s">
        <v>1517</v>
      </c>
      <c r="E14" s="143" t="s">
        <v>1518</v>
      </c>
      <c r="F14" s="143" t="s">
        <v>1519</v>
      </c>
      <c r="G14" s="143" t="s">
        <v>1520</v>
      </c>
      <c r="H14" s="143" t="s">
        <v>1521</v>
      </c>
      <c r="I14" s="143" t="s">
        <v>1522</v>
      </c>
      <c r="J14" s="143" t="s">
        <v>1523</v>
      </c>
      <c r="K14" s="143" t="s">
        <v>1524</v>
      </c>
    </row>
    <row r="15" spans="1:12" ht="15.45" customHeight="1">
      <c r="A15" s="214" t="s">
        <v>1525</v>
      </c>
      <c r="B15" s="535">
        <v>3.13E-3</v>
      </c>
      <c r="C15" s="534" t="s">
        <v>283</v>
      </c>
      <c r="D15" s="535">
        <v>3.13E-3</v>
      </c>
      <c r="E15" s="535">
        <v>0</v>
      </c>
      <c r="F15" s="534" t="s">
        <v>283</v>
      </c>
      <c r="G15" s="534" t="s">
        <v>283</v>
      </c>
      <c r="H15" s="534" t="s">
        <v>283</v>
      </c>
      <c r="I15" s="394">
        <v>-15271.112999999999</v>
      </c>
      <c r="J15" s="534" t="s">
        <v>283</v>
      </c>
      <c r="K15" s="535">
        <v>1.9886000000000001E-2</v>
      </c>
    </row>
    <row r="16" spans="1:12" ht="15.45" customHeight="1">
      <c r="A16" s="214" t="s">
        <v>1526</v>
      </c>
      <c r="B16" s="535">
        <v>0.42583475459999998</v>
      </c>
      <c r="C16" s="535">
        <v>0.1253440398</v>
      </c>
      <c r="D16" s="535">
        <v>0.55117879439999995</v>
      </c>
      <c r="E16" s="600">
        <v>-10</v>
      </c>
      <c r="F16" s="535">
        <v>2.4527230000000001E-2</v>
      </c>
      <c r="G16" s="534" t="s">
        <v>283</v>
      </c>
      <c r="H16" s="535">
        <v>86.071459391800005</v>
      </c>
      <c r="I16" s="394">
        <v>-60245</v>
      </c>
      <c r="J16" s="535">
        <v>20</v>
      </c>
      <c r="K16" s="535">
        <v>19.210059308600002</v>
      </c>
    </row>
    <row r="17" spans="1:11" ht="15.45" customHeight="1">
      <c r="A17" s="214" t="s">
        <v>1527</v>
      </c>
      <c r="B17" s="535">
        <v>3.1220308118999998</v>
      </c>
      <c r="C17" s="535">
        <v>51.484197264499997</v>
      </c>
      <c r="D17" s="535">
        <v>54.606228076399994</v>
      </c>
      <c r="E17" s="600">
        <v>-85</v>
      </c>
      <c r="F17" s="535">
        <v>0.21628388000000001</v>
      </c>
      <c r="G17" s="535">
        <v>0.14104660569999999</v>
      </c>
      <c r="H17" s="535">
        <v>206.62294372719998</v>
      </c>
      <c r="I17" s="394">
        <v>-20305</v>
      </c>
      <c r="J17" s="535">
        <v>2</v>
      </c>
      <c r="K17" s="534" t="s">
        <v>283</v>
      </c>
    </row>
    <row r="18" spans="1:11" ht="15.45" customHeight="1">
      <c r="A18" s="214" t="s">
        <v>1528</v>
      </c>
      <c r="B18" s="534" t="s">
        <v>283</v>
      </c>
      <c r="C18" s="534" t="s">
        <v>283</v>
      </c>
      <c r="D18" s="534" t="s">
        <v>283</v>
      </c>
      <c r="E18" s="534" t="s">
        <v>283</v>
      </c>
      <c r="F18" s="534" t="s">
        <v>283</v>
      </c>
      <c r="G18" s="534" t="s">
        <v>283</v>
      </c>
      <c r="H18" s="535">
        <v>2.5491699233</v>
      </c>
      <c r="I18" s="534" t="s">
        <v>283</v>
      </c>
      <c r="J18" s="534" t="s">
        <v>283</v>
      </c>
      <c r="K18" s="535">
        <v>2.4488891426999997</v>
      </c>
    </row>
    <row r="19" spans="1:11" ht="15.45" customHeight="1">
      <c r="A19" s="214" t="s">
        <v>1529</v>
      </c>
      <c r="B19" s="534" t="s">
        <v>283</v>
      </c>
      <c r="C19" s="534" t="s">
        <v>283</v>
      </c>
      <c r="D19" s="534" t="s">
        <v>283</v>
      </c>
      <c r="E19" s="535">
        <v>0</v>
      </c>
      <c r="F19" s="534" t="s">
        <v>283</v>
      </c>
      <c r="G19" s="534" t="s">
        <v>283</v>
      </c>
      <c r="H19" s="535">
        <v>31.267698675000002</v>
      </c>
      <c r="I19" s="394">
        <v>-68</v>
      </c>
      <c r="J19" s="534" t="s">
        <v>283</v>
      </c>
      <c r="K19" s="535">
        <v>14.09086463625</v>
      </c>
    </row>
    <row r="20" spans="1:11" ht="15.45" customHeight="1">
      <c r="A20" s="214" t="s">
        <v>1530</v>
      </c>
      <c r="B20" s="534" t="s">
        <v>283</v>
      </c>
      <c r="C20" s="534" t="s">
        <v>283</v>
      </c>
      <c r="D20" s="534" t="s">
        <v>283</v>
      </c>
      <c r="E20" s="534" t="s">
        <v>283</v>
      </c>
      <c r="F20" s="534" t="s">
        <v>283</v>
      </c>
      <c r="G20" s="534" t="s">
        <v>283</v>
      </c>
      <c r="H20" s="535">
        <v>7.2722044394999994</v>
      </c>
      <c r="I20" s="394">
        <v>-340</v>
      </c>
      <c r="J20" s="534" t="s">
        <v>283</v>
      </c>
      <c r="K20" s="534" t="s">
        <v>283</v>
      </c>
    </row>
    <row r="21" spans="1:11" ht="15.45" customHeight="1">
      <c r="A21" s="214" t="s">
        <v>1531</v>
      </c>
      <c r="B21" s="394">
        <v>13996.652586048283</v>
      </c>
      <c r="C21" s="394">
        <v>5933.4769035699946</v>
      </c>
      <c r="D21" s="394">
        <v>19930.129489618277</v>
      </c>
      <c r="E21" s="394">
        <v>4244.2118841904794</v>
      </c>
      <c r="F21" s="535">
        <v>714.70203753347676</v>
      </c>
      <c r="G21" s="535">
        <v>966.64198285269993</v>
      </c>
      <c r="H21" s="394">
        <v>49838.394687300701</v>
      </c>
      <c r="I21" s="394">
        <v>20511563.861802693</v>
      </c>
      <c r="J21" s="394">
        <v>8764</v>
      </c>
      <c r="K21" s="394">
        <v>13268.696211710339</v>
      </c>
    </row>
    <row r="22" spans="1:11" ht="15.45" customHeight="1">
      <c r="A22" s="214" t="s">
        <v>1532</v>
      </c>
      <c r="B22" s="535">
        <v>423.53471807206552</v>
      </c>
      <c r="C22" s="535">
        <v>200.3933135204</v>
      </c>
      <c r="D22" s="535">
        <v>623.92803159246546</v>
      </c>
      <c r="E22" s="600">
        <v>-167</v>
      </c>
      <c r="F22" s="535">
        <v>78.476695000000007</v>
      </c>
      <c r="G22" s="535">
        <v>17.487594402378097</v>
      </c>
      <c r="H22" s="394">
        <v>5344.3550778323297</v>
      </c>
      <c r="I22" s="394">
        <v>862998.78536699817</v>
      </c>
      <c r="J22" s="394">
        <v>1802.8</v>
      </c>
      <c r="K22" s="394">
        <v>8473.682188221248</v>
      </c>
    </row>
    <row r="23" spans="1:11" ht="15.45" customHeight="1">
      <c r="A23" s="214" t="s">
        <v>1533</v>
      </c>
      <c r="B23" s="535">
        <v>0.15361113600000001</v>
      </c>
      <c r="C23" s="535">
        <v>6.3051007500000003</v>
      </c>
      <c r="D23" s="535">
        <v>6.4587118860000006</v>
      </c>
      <c r="E23" s="535">
        <v>0.43388892000000001</v>
      </c>
      <c r="F23" s="535">
        <v>3.4497567E-2</v>
      </c>
      <c r="G23" s="535">
        <v>4.3576587E-2</v>
      </c>
      <c r="H23" s="535">
        <v>0.74821225499999999</v>
      </c>
      <c r="I23" s="394">
        <v>2889.7390620000001</v>
      </c>
      <c r="J23" s="535">
        <v>14</v>
      </c>
      <c r="K23" s="535">
        <v>1.5833977290000001</v>
      </c>
    </row>
    <row r="24" spans="1:11" ht="15.45" customHeight="1">
      <c r="A24" s="214" t="s">
        <v>1534</v>
      </c>
      <c r="B24" s="534" t="s">
        <v>283</v>
      </c>
      <c r="C24" s="534" t="s">
        <v>283</v>
      </c>
      <c r="D24" s="534" t="s">
        <v>283</v>
      </c>
      <c r="E24" s="534" t="s">
        <v>283</v>
      </c>
      <c r="F24" s="534" t="s">
        <v>283</v>
      </c>
      <c r="G24" s="534" t="s">
        <v>283</v>
      </c>
      <c r="H24" s="535">
        <v>7.4599999999999996E-3</v>
      </c>
      <c r="I24" s="534" t="s">
        <v>283</v>
      </c>
      <c r="J24" s="534" t="s">
        <v>283</v>
      </c>
      <c r="K24" s="534" t="s">
        <v>283</v>
      </c>
    </row>
    <row r="25" spans="1:11" ht="15.45" customHeight="1">
      <c r="A25" s="214" t="s">
        <v>1535</v>
      </c>
      <c r="B25" s="534" t="s">
        <v>283</v>
      </c>
      <c r="C25" s="534" t="s">
        <v>283</v>
      </c>
      <c r="D25" s="534" t="s">
        <v>283</v>
      </c>
      <c r="E25" s="600">
        <v>-3</v>
      </c>
      <c r="F25" s="534" t="s">
        <v>283</v>
      </c>
      <c r="G25" s="534" t="s">
        <v>283</v>
      </c>
      <c r="H25" s="534" t="s">
        <v>283</v>
      </c>
      <c r="I25" s="394">
        <v>-52782</v>
      </c>
      <c r="J25" s="535">
        <v>11</v>
      </c>
      <c r="K25" s="535">
        <v>0</v>
      </c>
    </row>
    <row r="26" spans="1:11" ht="15.45" customHeight="1">
      <c r="A26" s="214" t="s">
        <v>1536</v>
      </c>
      <c r="B26" s="534" t="s">
        <v>283</v>
      </c>
      <c r="C26" s="535">
        <v>0.91754872649999986</v>
      </c>
      <c r="D26" s="535">
        <v>0.91754872649999986</v>
      </c>
      <c r="E26" s="535">
        <v>6.0026556659999994E-2</v>
      </c>
      <c r="F26" s="535">
        <v>1.6748899999999997E-2</v>
      </c>
      <c r="G26" s="535">
        <v>2.1582721999999999E-2</v>
      </c>
      <c r="H26" s="534">
        <v>0</v>
      </c>
      <c r="I26" s="535">
        <v>314.89740086</v>
      </c>
      <c r="J26" s="535">
        <v>1</v>
      </c>
      <c r="K26" s="534" t="s">
        <v>283</v>
      </c>
    </row>
    <row r="27" spans="1:11" ht="15.45" customHeight="1">
      <c r="A27" s="214" t="s">
        <v>1537</v>
      </c>
      <c r="B27" s="535">
        <v>0.21095403747200001</v>
      </c>
      <c r="C27" s="534" t="s">
        <v>283</v>
      </c>
      <c r="D27" s="535">
        <v>0.21095403747200001</v>
      </c>
      <c r="E27" s="600">
        <v>-3</v>
      </c>
      <c r="F27" s="534" t="s">
        <v>283</v>
      </c>
      <c r="G27" s="534" t="s">
        <v>283</v>
      </c>
      <c r="H27" s="535">
        <v>373.82688383109758</v>
      </c>
      <c r="I27" s="394">
        <v>-197052</v>
      </c>
      <c r="J27" s="535">
        <v>27</v>
      </c>
      <c r="K27" s="535">
        <v>85.028811364738885</v>
      </c>
    </row>
    <row r="28" spans="1:11" ht="15.45" customHeight="1">
      <c r="A28" s="214" t="s">
        <v>1538</v>
      </c>
      <c r="B28" s="533" t="s">
        <v>283</v>
      </c>
      <c r="C28" s="535">
        <v>2.5719526195999998</v>
      </c>
      <c r="D28" s="535">
        <v>2.5719526195999998</v>
      </c>
      <c r="E28" s="535">
        <v>0.12232067639999999</v>
      </c>
      <c r="F28" s="534" t="s">
        <v>283</v>
      </c>
      <c r="G28" s="535">
        <v>5.1259933599999995E-2</v>
      </c>
      <c r="H28" s="535">
        <v>1.9291216076</v>
      </c>
      <c r="I28" s="535">
        <v>69.618725599999991</v>
      </c>
      <c r="J28" s="534" t="s">
        <v>283</v>
      </c>
      <c r="K28" s="535">
        <v>2.5837491883999997</v>
      </c>
    </row>
    <row r="29" spans="1:11" ht="15.45" customHeight="1">
      <c r="A29" s="214" t="s">
        <v>1539</v>
      </c>
      <c r="B29" s="533" t="s">
        <v>283</v>
      </c>
      <c r="C29" s="534" t="s">
        <v>283</v>
      </c>
      <c r="D29" s="534" t="s">
        <v>283</v>
      </c>
      <c r="E29" s="535">
        <v>-3.5063999999999998E-2</v>
      </c>
      <c r="F29" s="534" t="s">
        <v>283</v>
      </c>
      <c r="G29" s="534" t="s">
        <v>283</v>
      </c>
      <c r="H29" s="534" t="s">
        <v>283</v>
      </c>
      <c r="I29" s="394">
        <v>-20362</v>
      </c>
      <c r="J29" s="535">
        <v>1</v>
      </c>
      <c r="K29" s="534" t="s">
        <v>283</v>
      </c>
    </row>
    <row r="30" spans="1:11" ht="15.45" customHeight="1">
      <c r="A30" s="214" t="s">
        <v>1540</v>
      </c>
      <c r="B30" s="533" t="s">
        <v>283</v>
      </c>
      <c r="C30" s="534" t="s">
        <v>283</v>
      </c>
      <c r="D30" s="534" t="s">
        <v>283</v>
      </c>
      <c r="E30" s="535">
        <v>0</v>
      </c>
      <c r="F30" s="534" t="s">
        <v>283</v>
      </c>
      <c r="G30" s="534" t="s">
        <v>283</v>
      </c>
      <c r="H30" s="535">
        <v>3.6221685499999996</v>
      </c>
      <c r="I30" s="394">
        <v>-3966</v>
      </c>
      <c r="J30" s="534" t="s">
        <v>283</v>
      </c>
      <c r="K30" s="534" t="s">
        <v>283</v>
      </c>
    </row>
    <row r="31" spans="1:11" ht="15.45" customHeight="1">
      <c r="A31" s="214" t="s">
        <v>1541</v>
      </c>
      <c r="B31" s="394">
        <v>1339.8860115996824</v>
      </c>
      <c r="C31" s="534" t="s">
        <v>283</v>
      </c>
      <c r="D31" s="394">
        <v>1339.8860115996824</v>
      </c>
      <c r="E31" s="535">
        <v>827.60715875016001</v>
      </c>
      <c r="F31" s="535">
        <v>314.78866499999998</v>
      </c>
      <c r="G31" s="535">
        <v>282.57286891986649</v>
      </c>
      <c r="H31" s="535">
        <v>761.93730457911988</v>
      </c>
      <c r="I31" s="394">
        <v>830304.79290155997</v>
      </c>
      <c r="J31" s="535">
        <v>768.95</v>
      </c>
      <c r="K31" s="394">
        <v>1881</v>
      </c>
    </row>
    <row r="32" spans="1:11" ht="15.45" customHeight="1">
      <c r="A32" s="214" t="s">
        <v>1817</v>
      </c>
      <c r="B32" s="535">
        <v>1.9377534434834398</v>
      </c>
      <c r="C32" s="534" t="s">
        <v>283</v>
      </c>
      <c r="D32" s="535">
        <v>1.9377534434834398</v>
      </c>
      <c r="E32" s="535">
        <v>8.5068040464525794</v>
      </c>
      <c r="F32" s="535">
        <v>3.3788610000000001</v>
      </c>
      <c r="G32" s="535">
        <v>1.8108378467999999</v>
      </c>
      <c r="H32" s="535">
        <v>14</v>
      </c>
      <c r="I32" s="394">
        <v>29685.155808799198</v>
      </c>
      <c r="J32" s="535">
        <v>14</v>
      </c>
      <c r="K32" s="535">
        <v>9.3463744587106596</v>
      </c>
    </row>
    <row r="33" spans="1:11" ht="15.45" customHeight="1">
      <c r="A33" s="214" t="s">
        <v>1542</v>
      </c>
      <c r="B33" s="394">
        <v>3120.2962155795431</v>
      </c>
      <c r="C33" s="535">
        <v>609.82755024891685</v>
      </c>
      <c r="D33" s="394">
        <v>3730.1237658284599</v>
      </c>
      <c r="E33" s="535">
        <v>701.35848712929999</v>
      </c>
      <c r="F33" s="535">
        <v>113.052845</v>
      </c>
      <c r="G33" s="535">
        <v>92.823030299999999</v>
      </c>
      <c r="H33" s="394">
        <v>1249.0342237373</v>
      </c>
      <c r="I33" s="394">
        <v>1256765.5905805</v>
      </c>
      <c r="J33" s="535">
        <v>665</v>
      </c>
      <c r="K33" s="394">
        <v>1904.4208047864997</v>
      </c>
    </row>
    <row r="34" spans="1:11" ht="15.45" customHeight="1">
      <c r="A34" s="165" t="s">
        <v>178</v>
      </c>
      <c r="B34" s="408">
        <f>SUM(B15:B33)</f>
        <v>18886.222845483033</v>
      </c>
      <c r="C34" s="408">
        <f>SUM(C15:C33)</f>
        <v>6805.1019107397115</v>
      </c>
      <c r="D34" s="408">
        <f>SUM(D15:D33)</f>
        <v>25691.324756222741</v>
      </c>
      <c r="E34" s="408">
        <v>5513</v>
      </c>
      <c r="F34" s="408">
        <f t="shared" ref="F34:K34" si="0">SUM(F15:F33)</f>
        <v>1224.6911611104767</v>
      </c>
      <c r="G34" s="408">
        <f t="shared" si="0"/>
        <v>1361.5937801700445</v>
      </c>
      <c r="H34" s="408">
        <f t="shared" si="0"/>
        <v>57921.638615849944</v>
      </c>
      <c r="I34" s="408">
        <f t="shared" si="0"/>
        <v>23124201.328649011</v>
      </c>
      <c r="J34" s="408">
        <f t="shared" si="0"/>
        <v>12090.75</v>
      </c>
      <c r="K34" s="408">
        <f t="shared" si="0"/>
        <v>25662.111236546487</v>
      </c>
    </row>
    <row r="35" spans="1:11" ht="22.95" customHeight="1">
      <c r="A35" s="49"/>
      <c r="B35" s="131"/>
      <c r="C35" s="98"/>
      <c r="D35" s="98"/>
      <c r="E35" s="98"/>
      <c r="F35" s="98"/>
      <c r="G35" s="98"/>
      <c r="H35" s="98"/>
      <c r="I35" s="98"/>
      <c r="J35" s="98"/>
      <c r="K35" s="98"/>
    </row>
    <row r="36" spans="1:11" s="11" customFormat="1" ht="16.2">
      <c r="A36" s="1202" t="s">
        <v>1543</v>
      </c>
      <c r="B36" s="1202"/>
      <c r="C36" s="1202"/>
      <c r="D36" s="1202"/>
      <c r="E36" s="1202"/>
      <c r="F36" s="1202"/>
      <c r="G36" s="1202"/>
      <c r="H36" s="1202"/>
      <c r="I36" s="1202"/>
      <c r="J36" s="1202"/>
      <c r="K36" s="1202"/>
    </row>
    <row r="37" spans="1:11" s="11" customFormat="1" ht="79.2">
      <c r="A37" s="169" t="s">
        <v>1544</v>
      </c>
      <c r="B37" s="143" t="s">
        <v>1515</v>
      </c>
      <c r="C37" s="143" t="s">
        <v>1516</v>
      </c>
      <c r="D37" s="143" t="s">
        <v>1517</v>
      </c>
      <c r="E37" s="143" t="s">
        <v>1518</v>
      </c>
      <c r="F37" s="143" t="s">
        <v>1519</v>
      </c>
      <c r="G37" s="143" t="s">
        <v>1520</v>
      </c>
      <c r="H37" s="143" t="s">
        <v>1521</v>
      </c>
      <c r="I37" s="143" t="s">
        <v>1522</v>
      </c>
      <c r="J37" s="143" t="s">
        <v>1523</v>
      </c>
      <c r="K37" s="143" t="s">
        <v>1524</v>
      </c>
    </row>
    <row r="38" spans="1:11" s="11" customFormat="1" ht="12.6" customHeight="1">
      <c r="A38" s="214" t="s">
        <v>1525</v>
      </c>
      <c r="B38" s="393">
        <v>0</v>
      </c>
      <c r="C38" s="394" t="s">
        <v>283</v>
      </c>
      <c r="D38" s="393">
        <v>0</v>
      </c>
      <c r="E38" s="393">
        <v>0</v>
      </c>
      <c r="F38" s="395" t="s">
        <v>283</v>
      </c>
      <c r="G38" s="395" t="s">
        <v>283</v>
      </c>
      <c r="H38" s="395" t="s">
        <v>283</v>
      </c>
      <c r="I38" s="395">
        <v>-15</v>
      </c>
      <c r="J38" s="395" t="s">
        <v>283</v>
      </c>
      <c r="K38" s="396">
        <v>0</v>
      </c>
    </row>
    <row r="39" spans="1:11" s="11" customFormat="1" ht="12.6" customHeight="1">
      <c r="A39" s="214" t="s">
        <v>1526</v>
      </c>
      <c r="B39" s="394">
        <v>3</v>
      </c>
      <c r="C39" s="394">
        <v>1</v>
      </c>
      <c r="D39" s="395">
        <v>4</v>
      </c>
      <c r="E39" s="395">
        <v>-2</v>
      </c>
      <c r="F39" s="393">
        <v>0</v>
      </c>
      <c r="G39" s="396">
        <v>0</v>
      </c>
      <c r="H39" s="395">
        <v>90</v>
      </c>
      <c r="I39" s="395">
        <v>-52</v>
      </c>
      <c r="J39" s="395">
        <v>15</v>
      </c>
      <c r="K39" s="395">
        <v>20</v>
      </c>
    </row>
    <row r="40" spans="1:11" s="11" customFormat="1" ht="12.6" customHeight="1">
      <c r="A40" s="214" t="s">
        <v>1527</v>
      </c>
      <c r="B40" s="394">
        <v>2</v>
      </c>
      <c r="C40" s="394">
        <v>46</v>
      </c>
      <c r="D40" s="395">
        <v>48</v>
      </c>
      <c r="E40" s="395">
        <v>21</v>
      </c>
      <c r="F40" s="393">
        <v>0</v>
      </c>
      <c r="G40" s="396">
        <v>0</v>
      </c>
      <c r="H40" s="395">
        <v>124</v>
      </c>
      <c r="I40" s="395">
        <v>63</v>
      </c>
      <c r="J40" s="395" t="s">
        <v>283</v>
      </c>
      <c r="K40" s="395" t="s">
        <v>283</v>
      </c>
    </row>
    <row r="41" spans="1:11" s="11" customFormat="1" ht="12.6" customHeight="1">
      <c r="A41" s="214" t="s">
        <v>1528</v>
      </c>
      <c r="B41" s="394" t="s">
        <v>283</v>
      </c>
      <c r="C41" s="394" t="s">
        <v>283</v>
      </c>
      <c r="D41" s="395" t="s">
        <v>283</v>
      </c>
      <c r="E41" s="395" t="s">
        <v>283</v>
      </c>
      <c r="F41" s="395" t="s">
        <v>283</v>
      </c>
      <c r="G41" s="395" t="s">
        <v>283</v>
      </c>
      <c r="H41" s="395">
        <v>2</v>
      </c>
      <c r="I41" s="395" t="s">
        <v>283</v>
      </c>
      <c r="J41" s="395" t="s">
        <v>283</v>
      </c>
      <c r="K41" s="395">
        <v>2</v>
      </c>
    </row>
    <row r="42" spans="1:11" s="11" customFormat="1" ht="12.6" customHeight="1">
      <c r="A42" s="214" t="s">
        <v>1529</v>
      </c>
      <c r="B42" s="394" t="s">
        <v>283</v>
      </c>
      <c r="C42" s="394" t="s">
        <v>283</v>
      </c>
      <c r="D42" s="395" t="s">
        <v>283</v>
      </c>
      <c r="E42" s="393">
        <v>0</v>
      </c>
      <c r="F42" s="395" t="s">
        <v>283</v>
      </c>
      <c r="G42" s="395" t="s">
        <v>283</v>
      </c>
      <c r="H42" s="395">
        <v>29</v>
      </c>
      <c r="I42" s="396">
        <v>0</v>
      </c>
      <c r="J42" s="395" t="s">
        <v>283</v>
      </c>
      <c r="K42" s="395">
        <v>13</v>
      </c>
    </row>
    <row r="43" spans="1:11" s="11" customFormat="1" ht="12.6" customHeight="1">
      <c r="A43" s="214" t="s">
        <v>1530</v>
      </c>
      <c r="B43" s="394" t="s">
        <v>283</v>
      </c>
      <c r="C43" s="394" t="s">
        <v>283</v>
      </c>
      <c r="D43" s="395" t="s">
        <v>283</v>
      </c>
      <c r="E43" s="395" t="s">
        <v>283</v>
      </c>
      <c r="F43" s="395" t="s">
        <v>283</v>
      </c>
      <c r="G43" s="395" t="s">
        <v>283</v>
      </c>
      <c r="H43" s="395">
        <v>7</v>
      </c>
      <c r="I43" s="396">
        <v>0</v>
      </c>
      <c r="J43" s="395" t="s">
        <v>283</v>
      </c>
      <c r="K43" s="395" t="s">
        <v>1545</v>
      </c>
    </row>
    <row r="44" spans="1:11" s="11" customFormat="1" ht="12.6" customHeight="1">
      <c r="A44" s="214" t="s">
        <v>1531</v>
      </c>
      <c r="B44" s="394">
        <v>9712</v>
      </c>
      <c r="C44" s="394">
        <v>3170</v>
      </c>
      <c r="D44" s="395">
        <v>12882</v>
      </c>
      <c r="E44" s="395">
        <v>2766</v>
      </c>
      <c r="F44" s="395">
        <v>399</v>
      </c>
      <c r="G44" s="395">
        <v>404</v>
      </c>
      <c r="H44" s="395">
        <v>46287</v>
      </c>
      <c r="I44" s="395">
        <v>19673</v>
      </c>
      <c r="J44" s="395">
        <v>8174</v>
      </c>
      <c r="K44" s="395">
        <v>14365</v>
      </c>
    </row>
    <row r="45" spans="1:11" s="11" customFormat="1" ht="12.6" customHeight="1">
      <c r="A45" s="214" t="s">
        <v>1532</v>
      </c>
      <c r="B45" s="394">
        <v>555</v>
      </c>
      <c r="C45" s="394">
        <v>90</v>
      </c>
      <c r="D45" s="395">
        <v>645</v>
      </c>
      <c r="E45" s="395">
        <v>31</v>
      </c>
      <c r="F45" s="395">
        <v>52</v>
      </c>
      <c r="G45" s="395">
        <v>65</v>
      </c>
      <c r="H45" s="395">
        <v>3981</v>
      </c>
      <c r="I45" s="395">
        <v>980</v>
      </c>
      <c r="J45" s="395">
        <v>1188</v>
      </c>
      <c r="K45" s="395">
        <v>5598</v>
      </c>
    </row>
    <row r="46" spans="1:11" s="11" customFormat="1" ht="12.6" customHeight="1">
      <c r="A46" s="214" t="s">
        <v>1533</v>
      </c>
      <c r="B46" s="393">
        <v>0</v>
      </c>
      <c r="C46" s="394">
        <v>6</v>
      </c>
      <c r="D46" s="395">
        <v>6</v>
      </c>
      <c r="E46" s="395">
        <v>0</v>
      </c>
      <c r="F46" s="393">
        <v>0</v>
      </c>
      <c r="G46" s="396">
        <v>0</v>
      </c>
      <c r="H46" s="395">
        <v>1</v>
      </c>
      <c r="I46" s="395">
        <v>2</v>
      </c>
      <c r="J46" s="395">
        <v>13</v>
      </c>
      <c r="K46" s="395">
        <v>1</v>
      </c>
    </row>
    <row r="47" spans="1:11" s="11" customFormat="1" ht="12.6" customHeight="1">
      <c r="A47" s="214" t="s">
        <v>1534</v>
      </c>
      <c r="B47" s="394" t="s">
        <v>283</v>
      </c>
      <c r="C47" s="394" t="s">
        <v>283</v>
      </c>
      <c r="D47" s="395" t="s">
        <v>283</v>
      </c>
      <c r="E47" s="395" t="s">
        <v>1545</v>
      </c>
      <c r="F47" s="395" t="s">
        <v>283</v>
      </c>
      <c r="G47" s="395" t="s">
        <v>283</v>
      </c>
      <c r="H47" s="396">
        <v>0</v>
      </c>
      <c r="I47" s="395" t="s">
        <v>283</v>
      </c>
      <c r="J47" s="395" t="s">
        <v>283</v>
      </c>
      <c r="K47" s="395" t="s">
        <v>283</v>
      </c>
    </row>
    <row r="48" spans="1:11" s="11" customFormat="1" ht="12.6" customHeight="1">
      <c r="A48" s="214" t="s">
        <v>1546</v>
      </c>
      <c r="B48" s="394" t="s">
        <v>283</v>
      </c>
      <c r="C48" s="394" t="s">
        <v>283</v>
      </c>
      <c r="D48" s="395" t="s">
        <v>283</v>
      </c>
      <c r="E48" s="395">
        <v>-3</v>
      </c>
      <c r="F48" s="395" t="s">
        <v>283</v>
      </c>
      <c r="G48" s="395" t="s">
        <v>283</v>
      </c>
      <c r="H48" s="395" t="s">
        <v>283</v>
      </c>
      <c r="I48" s="395">
        <v>-51</v>
      </c>
      <c r="J48" s="395">
        <v>12</v>
      </c>
      <c r="K48" s="395">
        <v>0</v>
      </c>
    </row>
    <row r="49" spans="1:14" s="11" customFormat="1" ht="12.6" customHeight="1">
      <c r="A49" s="214" t="s">
        <v>1536</v>
      </c>
      <c r="B49" s="394" t="s">
        <v>283</v>
      </c>
      <c r="C49" s="394">
        <v>1</v>
      </c>
      <c r="D49" s="395">
        <v>1</v>
      </c>
      <c r="E49" s="395">
        <v>0</v>
      </c>
      <c r="F49" s="393">
        <v>0</v>
      </c>
      <c r="G49" s="396">
        <v>0</v>
      </c>
      <c r="H49" s="396">
        <v>0</v>
      </c>
      <c r="I49" s="395">
        <v>0</v>
      </c>
      <c r="J49" s="395">
        <v>1</v>
      </c>
      <c r="K49" s="396">
        <v>0</v>
      </c>
    </row>
    <row r="50" spans="1:14" s="11" customFormat="1" ht="12.6" customHeight="1">
      <c r="A50" s="214" t="s">
        <v>1537</v>
      </c>
      <c r="B50" s="394">
        <v>2</v>
      </c>
      <c r="C50" s="394" t="s">
        <v>283</v>
      </c>
      <c r="D50" s="395">
        <v>2</v>
      </c>
      <c r="E50" s="395">
        <v>-2</v>
      </c>
      <c r="F50" s="395" t="s">
        <v>283</v>
      </c>
      <c r="G50" s="396">
        <v>0</v>
      </c>
      <c r="H50" s="395">
        <v>326</v>
      </c>
      <c r="I50" s="395">
        <v>-185</v>
      </c>
      <c r="J50" s="395">
        <v>23</v>
      </c>
      <c r="K50" s="395">
        <v>67</v>
      </c>
    </row>
    <row r="51" spans="1:14" s="11" customFormat="1" ht="12.6" customHeight="1">
      <c r="A51" s="214" t="s">
        <v>1538</v>
      </c>
      <c r="B51" s="394" t="s">
        <v>283</v>
      </c>
      <c r="C51" s="394" t="s">
        <v>283</v>
      </c>
      <c r="D51" s="394" t="s">
        <v>283</v>
      </c>
      <c r="E51" s="394" t="s">
        <v>283</v>
      </c>
      <c r="F51" s="394" t="s">
        <v>283</v>
      </c>
      <c r="G51" s="394" t="s">
        <v>283</v>
      </c>
      <c r="H51" s="394" t="s">
        <v>283</v>
      </c>
      <c r="I51" s="394" t="s">
        <v>283</v>
      </c>
      <c r="J51" s="394" t="s">
        <v>283</v>
      </c>
      <c r="K51" s="394" t="s">
        <v>283</v>
      </c>
    </row>
    <row r="52" spans="1:14" s="11" customFormat="1" ht="12.6" customHeight="1">
      <c r="A52" s="214" t="s">
        <v>1539</v>
      </c>
      <c r="B52" s="394" t="s">
        <v>283</v>
      </c>
      <c r="C52" s="394" t="s">
        <v>283</v>
      </c>
      <c r="D52" s="395" t="s">
        <v>283</v>
      </c>
      <c r="E52" s="393">
        <v>0</v>
      </c>
      <c r="F52" s="395" t="s">
        <v>283</v>
      </c>
      <c r="G52" s="395" t="s">
        <v>283</v>
      </c>
      <c r="H52" s="395" t="s">
        <v>283</v>
      </c>
      <c r="I52" s="395">
        <v>-20</v>
      </c>
      <c r="J52" s="395">
        <v>1</v>
      </c>
      <c r="K52" s="396">
        <v>0</v>
      </c>
    </row>
    <row r="53" spans="1:14" s="11" customFormat="1" ht="12.6" customHeight="1">
      <c r="A53" s="214" t="s">
        <v>1540</v>
      </c>
      <c r="B53" s="394" t="s">
        <v>283</v>
      </c>
      <c r="C53" s="394" t="s">
        <v>283</v>
      </c>
      <c r="D53" s="395" t="s">
        <v>283</v>
      </c>
      <c r="E53" s="395" t="s">
        <v>283</v>
      </c>
      <c r="F53" s="395" t="s">
        <v>283</v>
      </c>
      <c r="G53" s="395" t="s">
        <v>283</v>
      </c>
      <c r="H53" s="395">
        <v>3</v>
      </c>
      <c r="I53" s="395">
        <v>-4</v>
      </c>
      <c r="J53" s="395" t="s">
        <v>283</v>
      </c>
      <c r="K53" s="395" t="s">
        <v>283</v>
      </c>
    </row>
    <row r="54" spans="1:14" s="11" customFormat="1" ht="12.6" customHeight="1">
      <c r="A54" s="214" t="s">
        <v>1541</v>
      </c>
      <c r="B54" s="394">
        <v>1476</v>
      </c>
      <c r="C54" s="394" t="s">
        <v>283</v>
      </c>
      <c r="D54" s="395">
        <v>1476</v>
      </c>
      <c r="E54" s="395">
        <v>983</v>
      </c>
      <c r="F54" s="395">
        <v>299</v>
      </c>
      <c r="G54" s="395">
        <v>388</v>
      </c>
      <c r="H54" s="395">
        <v>700</v>
      </c>
      <c r="I54" s="395">
        <v>693</v>
      </c>
      <c r="J54" s="395">
        <v>655</v>
      </c>
      <c r="K54" s="395">
        <v>1692</v>
      </c>
    </row>
    <row r="55" spans="1:14" s="11" customFormat="1" ht="12.6" customHeight="1">
      <c r="A55" s="214" t="s">
        <v>1817</v>
      </c>
      <c r="B55" s="394">
        <v>1</v>
      </c>
      <c r="C55" s="394" t="s">
        <v>283</v>
      </c>
      <c r="D55" s="395">
        <v>1</v>
      </c>
      <c r="E55" s="395">
        <v>19</v>
      </c>
      <c r="F55" s="393">
        <v>0</v>
      </c>
      <c r="G55" s="395">
        <v>5</v>
      </c>
      <c r="H55" s="395">
        <v>27</v>
      </c>
      <c r="I55" s="395">
        <v>43</v>
      </c>
      <c r="J55" s="395">
        <v>15</v>
      </c>
      <c r="K55" s="395">
        <v>17</v>
      </c>
    </row>
    <row r="56" spans="1:14" s="11" customFormat="1" ht="12.6" customHeight="1">
      <c r="A56" s="214" t="s">
        <v>1542</v>
      </c>
      <c r="B56" s="394">
        <v>2436</v>
      </c>
      <c r="C56" s="394">
        <v>516</v>
      </c>
      <c r="D56" s="395">
        <v>2952</v>
      </c>
      <c r="E56" s="395">
        <v>663</v>
      </c>
      <c r="F56" s="395">
        <v>56</v>
      </c>
      <c r="G56" s="395">
        <v>83</v>
      </c>
      <c r="H56" s="395">
        <v>1203</v>
      </c>
      <c r="I56" s="395">
        <v>865</v>
      </c>
      <c r="J56" s="395">
        <v>630</v>
      </c>
      <c r="K56" s="395">
        <v>1689</v>
      </c>
    </row>
    <row r="57" spans="1:14" s="11" customFormat="1" ht="13.2">
      <c r="A57" s="165" t="s">
        <v>178</v>
      </c>
      <c r="B57" s="408">
        <v>14188</v>
      </c>
      <c r="C57" s="408">
        <v>3829</v>
      </c>
      <c r="D57" s="408">
        <v>18017</v>
      </c>
      <c r="E57" s="408">
        <v>4477</v>
      </c>
      <c r="F57" s="408">
        <v>807</v>
      </c>
      <c r="G57" s="408">
        <v>946</v>
      </c>
      <c r="H57" s="408">
        <v>52780</v>
      </c>
      <c r="I57" s="408">
        <v>21993</v>
      </c>
      <c r="J57" s="408">
        <v>10727</v>
      </c>
      <c r="K57" s="408">
        <v>23464</v>
      </c>
    </row>
    <row r="58" spans="1:14" s="11" customFormat="1" ht="23.1" customHeight="1">
      <c r="A58" s="4"/>
      <c r="B58" s="69"/>
      <c r="C58" s="4"/>
      <c r="D58" s="4"/>
      <c r="E58" s="4"/>
      <c r="F58" s="4"/>
      <c r="G58" s="4"/>
      <c r="H58" s="4"/>
      <c r="I58" s="4"/>
      <c r="J58" s="4"/>
      <c r="K58" s="4"/>
    </row>
    <row r="59" spans="1:14" ht="16.2">
      <c r="A59" s="1089" t="s">
        <v>1547</v>
      </c>
      <c r="B59" s="1089"/>
      <c r="C59" s="1089"/>
      <c r="D59" s="1089"/>
      <c r="E59" s="1089"/>
      <c r="F59" s="1089"/>
      <c r="G59" s="1089"/>
      <c r="H59" s="1089"/>
      <c r="I59" s="1089"/>
      <c r="J59" s="1089"/>
      <c r="K59" s="1089"/>
    </row>
    <row r="60" spans="1:14" s="11" customFormat="1" ht="79.2">
      <c r="A60" s="169" t="s">
        <v>1544</v>
      </c>
      <c r="B60" s="143" t="s">
        <v>1515</v>
      </c>
      <c r="C60" s="143" t="s">
        <v>1516</v>
      </c>
      <c r="D60" s="143" t="s">
        <v>1517</v>
      </c>
      <c r="E60" s="143" t="s">
        <v>1518</v>
      </c>
      <c r="F60" s="143" t="s">
        <v>1519</v>
      </c>
      <c r="G60" s="143" t="s">
        <v>1520</v>
      </c>
      <c r="H60" s="143" t="s">
        <v>1521</v>
      </c>
      <c r="I60" s="143" t="s">
        <v>1522</v>
      </c>
      <c r="J60" s="143" t="s">
        <v>1523</v>
      </c>
      <c r="K60" s="143" t="s">
        <v>1524</v>
      </c>
    </row>
    <row r="61" spans="1:14" s="11" customFormat="1" ht="13.2">
      <c r="A61" s="214" t="s">
        <v>1525</v>
      </c>
      <c r="B61" s="397">
        <v>0.474051</v>
      </c>
      <c r="C61" s="398">
        <v>0</v>
      </c>
      <c r="D61" s="399">
        <v>0.474051</v>
      </c>
      <c r="E61" s="399">
        <v>-463.23700000000002</v>
      </c>
      <c r="F61" s="399">
        <v>0</v>
      </c>
      <c r="G61" s="399">
        <v>0</v>
      </c>
      <c r="H61" s="399">
        <v>0</v>
      </c>
      <c r="I61" s="399">
        <v>-15.164021999999999</v>
      </c>
      <c r="J61" s="399">
        <v>0</v>
      </c>
      <c r="K61" s="399">
        <v>1.9886000000000001E-2</v>
      </c>
      <c r="L61" s="71"/>
      <c r="M61" s="71"/>
      <c r="N61" s="71"/>
    </row>
    <row r="62" spans="1:14" s="11" customFormat="1" ht="13.2">
      <c r="A62" s="214" t="s">
        <v>1526</v>
      </c>
      <c r="B62" s="398">
        <v>1.8608856986999998</v>
      </c>
      <c r="C62" s="398">
        <v>0</v>
      </c>
      <c r="D62" s="399">
        <v>1.8608856986999998</v>
      </c>
      <c r="E62" s="399">
        <v>-4669.1607612999996</v>
      </c>
      <c r="F62" s="399">
        <v>0</v>
      </c>
      <c r="G62" s="399">
        <v>0</v>
      </c>
      <c r="H62" s="399">
        <v>88.100817466899997</v>
      </c>
      <c r="I62" s="399">
        <v>-49.320693384899997</v>
      </c>
      <c r="J62" s="399">
        <v>10</v>
      </c>
      <c r="K62" s="399">
        <v>19.627754326600002</v>
      </c>
    </row>
    <row r="63" spans="1:14" s="11" customFormat="1" ht="13.2">
      <c r="A63" s="214" t="s">
        <v>1527</v>
      </c>
      <c r="B63" s="398">
        <v>2.3785023725749999</v>
      </c>
      <c r="C63" s="398">
        <v>21.073653442279998</v>
      </c>
      <c r="D63" s="399">
        <v>23.452155814854997</v>
      </c>
      <c r="E63" s="399">
        <v>20546.803035000001</v>
      </c>
      <c r="F63" s="399">
        <v>0.46549299999999999</v>
      </c>
      <c r="G63" s="399">
        <v>0.43459770599999997</v>
      </c>
      <c r="H63" s="399">
        <v>132.51597787599999</v>
      </c>
      <c r="I63" s="399">
        <v>45.524286781499995</v>
      </c>
      <c r="J63" s="399">
        <v>0</v>
      </c>
      <c r="K63" s="399">
        <v>0</v>
      </c>
    </row>
    <row r="64" spans="1:14" s="11" customFormat="1" ht="13.2">
      <c r="A64" s="214" t="s">
        <v>1528</v>
      </c>
      <c r="B64" s="398">
        <v>0</v>
      </c>
      <c r="C64" s="398">
        <v>0</v>
      </c>
      <c r="D64" s="399">
        <v>0</v>
      </c>
      <c r="E64" s="399">
        <v>0</v>
      </c>
      <c r="F64" s="399">
        <v>0</v>
      </c>
      <c r="G64" s="399">
        <v>0</v>
      </c>
      <c r="H64" s="399">
        <v>2.6279193514999997</v>
      </c>
      <c r="I64" s="399">
        <v>0</v>
      </c>
      <c r="J64" s="399">
        <v>0</v>
      </c>
      <c r="K64" s="399">
        <v>2.5245406784999997</v>
      </c>
    </row>
    <row r="65" spans="1:11" s="11" customFormat="1" ht="13.2">
      <c r="A65" s="214" t="s">
        <v>1529</v>
      </c>
      <c r="B65" s="398">
        <v>0</v>
      </c>
      <c r="C65" s="398">
        <v>0</v>
      </c>
      <c r="D65" s="399">
        <v>0</v>
      </c>
      <c r="E65" s="399">
        <v>-89.77447500000001</v>
      </c>
      <c r="F65" s="399">
        <v>0</v>
      </c>
      <c r="G65" s="399">
        <v>0</v>
      </c>
      <c r="H65" s="399">
        <v>32.356636462499999</v>
      </c>
      <c r="I65" s="399">
        <v>0.11924298750000001</v>
      </c>
      <c r="J65" s="399">
        <v>0</v>
      </c>
      <c r="K65" s="399">
        <v>15.0510115875</v>
      </c>
    </row>
    <row r="66" spans="1:11" s="11" customFormat="1" ht="13.2">
      <c r="A66" s="214" t="s">
        <v>1530</v>
      </c>
      <c r="B66" s="398">
        <v>1.3415E-6</v>
      </c>
      <c r="C66" s="398">
        <v>0</v>
      </c>
      <c r="D66" s="399">
        <v>1.3415E-6</v>
      </c>
      <c r="E66" s="399">
        <v>1.3414999999999998E-3</v>
      </c>
      <c r="F66" s="399">
        <v>0</v>
      </c>
      <c r="G66" s="399">
        <v>0</v>
      </c>
      <c r="H66" s="399">
        <v>7.496858722499999</v>
      </c>
      <c r="I66" s="399">
        <v>-0.35082907999999996</v>
      </c>
      <c r="J66" s="399">
        <v>0</v>
      </c>
      <c r="K66" s="399">
        <v>0</v>
      </c>
    </row>
    <row r="67" spans="1:11" s="11" customFormat="1" ht="13.2">
      <c r="A67" s="214" t="s">
        <v>1531</v>
      </c>
      <c r="B67" s="398">
        <v>5707.4100933157324</v>
      </c>
      <c r="C67" s="398">
        <v>1237.033239319501</v>
      </c>
      <c r="D67" s="399">
        <v>6944.4433326352337</v>
      </c>
      <c r="E67" s="399">
        <v>-1880147.7134469547</v>
      </c>
      <c r="F67" s="399">
        <v>33.682529000000002</v>
      </c>
      <c r="G67" s="399">
        <v>65.529586064500009</v>
      </c>
      <c r="H67" s="399">
        <v>43897.475084862002</v>
      </c>
      <c r="I67" s="399">
        <v>16267.97408872139</v>
      </c>
      <c r="J67" s="399">
        <v>7851</v>
      </c>
      <c r="K67" s="399">
        <v>13398.537957007427</v>
      </c>
    </row>
    <row r="68" spans="1:11" s="11" customFormat="1" ht="13.2">
      <c r="A68" s="214" t="s">
        <v>1532</v>
      </c>
      <c r="B68" s="398">
        <v>519.00878099159002</v>
      </c>
      <c r="C68" s="398">
        <v>99.58714325599999</v>
      </c>
      <c r="D68" s="399">
        <v>618.59592424759001</v>
      </c>
      <c r="E68" s="399">
        <v>-60555.780039867677</v>
      </c>
      <c r="F68" s="399">
        <v>19.568496</v>
      </c>
      <c r="G68" s="399">
        <v>56.651438033619399</v>
      </c>
      <c r="H68" s="399">
        <v>3740.2128825120835</v>
      </c>
      <c r="I68" s="399">
        <v>1076.0500612865926</v>
      </c>
      <c r="J68" s="399">
        <v>1092</v>
      </c>
      <c r="K68" s="399">
        <v>4137.0713273726487</v>
      </c>
    </row>
    <row r="69" spans="1:11" s="11" customFormat="1" ht="13.2">
      <c r="A69" s="214" t="s">
        <v>1533</v>
      </c>
      <c r="B69" s="398">
        <v>6.2857295999999993E-2</v>
      </c>
      <c r="C69" s="398">
        <v>5.9227709975999998</v>
      </c>
      <c r="D69" s="399">
        <v>5.9856282935999996</v>
      </c>
      <c r="E69" s="399">
        <v>404.96202719999997</v>
      </c>
      <c r="F69" s="399">
        <v>4.6894917600000002E-2</v>
      </c>
      <c r="G69" s="399">
        <v>4.4784122400000001E-2</v>
      </c>
      <c r="H69" s="399">
        <v>0.66128250960000001</v>
      </c>
      <c r="I69" s="399">
        <v>1.7519899535999999</v>
      </c>
      <c r="J69" s="399">
        <v>15</v>
      </c>
      <c r="K69" s="399">
        <v>0.22349351519999999</v>
      </c>
    </row>
    <row r="70" spans="1:11" s="11" customFormat="1" ht="13.2">
      <c r="A70" s="214" t="s">
        <v>1534</v>
      </c>
      <c r="B70" s="398">
        <v>0</v>
      </c>
      <c r="C70" s="398">
        <v>0</v>
      </c>
      <c r="D70" s="399">
        <v>0</v>
      </c>
      <c r="E70" s="399">
        <v>0</v>
      </c>
      <c r="F70" s="399">
        <v>0</v>
      </c>
      <c r="G70" s="399">
        <v>0</v>
      </c>
      <c r="H70" s="399">
        <v>1.167E-2</v>
      </c>
      <c r="I70" s="399">
        <v>0</v>
      </c>
      <c r="J70" s="399">
        <v>0</v>
      </c>
      <c r="K70" s="399">
        <v>0</v>
      </c>
    </row>
    <row r="71" spans="1:11" s="11" customFormat="1" ht="13.2">
      <c r="A71" s="214" t="s">
        <v>1546</v>
      </c>
      <c r="B71" s="398">
        <v>0</v>
      </c>
      <c r="C71" s="398">
        <v>0</v>
      </c>
      <c r="D71" s="399">
        <v>0</v>
      </c>
      <c r="E71" s="399">
        <v>-3270.93</v>
      </c>
      <c r="F71" s="399">
        <v>4.7460000000000002E-3</v>
      </c>
      <c r="G71" s="399">
        <v>0</v>
      </c>
      <c r="H71" s="399">
        <v>0</v>
      </c>
      <c r="I71" s="399">
        <v>-46.594326000000002</v>
      </c>
      <c r="J71" s="399">
        <v>10</v>
      </c>
      <c r="K71" s="399">
        <v>7.0949999999999999E-2</v>
      </c>
    </row>
    <row r="72" spans="1:11" s="11" customFormat="1" ht="13.2">
      <c r="A72" s="214" t="s">
        <v>1536</v>
      </c>
      <c r="B72" s="398">
        <v>0</v>
      </c>
      <c r="C72" s="398">
        <v>1.593893598</v>
      </c>
      <c r="D72" s="399">
        <v>1.593893598</v>
      </c>
      <c r="E72" s="399">
        <v>104.27340425999999</v>
      </c>
      <c r="F72" s="399">
        <v>5.4501006000000005E-2</v>
      </c>
      <c r="G72" s="399">
        <v>4.3712174999999999E-2</v>
      </c>
      <c r="H72" s="399">
        <v>0.20111999999999999</v>
      </c>
      <c r="I72" s="399">
        <v>0.29513747840999999</v>
      </c>
      <c r="J72" s="399">
        <v>1</v>
      </c>
      <c r="K72" s="399">
        <v>0</v>
      </c>
    </row>
    <row r="73" spans="1:11" s="11" customFormat="1" ht="13.2">
      <c r="A73" s="214" t="s">
        <v>1537</v>
      </c>
      <c r="B73" s="398">
        <v>5.9785936000500008</v>
      </c>
      <c r="C73" s="398">
        <v>0</v>
      </c>
      <c r="D73" s="399">
        <v>5.9785936000500008</v>
      </c>
      <c r="E73" s="399">
        <v>3133.7036775000001</v>
      </c>
      <c r="F73" s="399">
        <v>0</v>
      </c>
      <c r="G73" s="399">
        <v>4.09968339E-3</v>
      </c>
      <c r="H73" s="399">
        <v>299.75262113544966</v>
      </c>
      <c r="I73" s="399">
        <v>-185.29215873739804</v>
      </c>
      <c r="J73" s="399">
        <v>7</v>
      </c>
      <c r="K73" s="399">
        <v>56.245612066330679</v>
      </c>
    </row>
    <row r="74" spans="1:11" s="11" customFormat="1" ht="13.2">
      <c r="A74" s="214" t="s">
        <v>1548</v>
      </c>
      <c r="B74" s="398">
        <v>5.6730945599999991E-4</v>
      </c>
      <c r="C74" s="398">
        <v>0</v>
      </c>
      <c r="D74" s="399">
        <v>5.6730945599999991E-4</v>
      </c>
      <c r="E74" s="399">
        <v>-28.575338013</v>
      </c>
      <c r="F74" s="399">
        <v>0</v>
      </c>
      <c r="G74" s="399">
        <v>8.801127E-6</v>
      </c>
      <c r="H74" s="399">
        <v>0</v>
      </c>
      <c r="I74" s="399">
        <v>0</v>
      </c>
      <c r="J74" s="399">
        <v>0</v>
      </c>
      <c r="K74" s="399">
        <v>0</v>
      </c>
    </row>
    <row r="75" spans="1:11" s="11" customFormat="1" ht="13.2">
      <c r="A75" s="214" t="s">
        <v>1539</v>
      </c>
      <c r="B75" s="398">
        <v>0.12178799999999999</v>
      </c>
      <c r="C75" s="398">
        <v>0</v>
      </c>
      <c r="D75" s="399">
        <v>0.12178799999999999</v>
      </c>
      <c r="E75" s="399">
        <v>68.7</v>
      </c>
      <c r="F75" s="399">
        <v>0</v>
      </c>
      <c r="G75" s="399">
        <v>0</v>
      </c>
      <c r="H75" s="399">
        <v>0</v>
      </c>
      <c r="I75" s="399">
        <v>-20.263973</v>
      </c>
      <c r="J75" s="399">
        <v>1</v>
      </c>
      <c r="K75" s="399">
        <v>0</v>
      </c>
    </row>
    <row r="76" spans="1:11" s="11" customFormat="1" ht="13.2">
      <c r="A76" s="214" t="s">
        <v>1540</v>
      </c>
      <c r="B76" s="398">
        <v>0</v>
      </c>
      <c r="C76" s="398">
        <v>0</v>
      </c>
      <c r="D76" s="399">
        <v>0</v>
      </c>
      <c r="E76" s="399">
        <v>0</v>
      </c>
      <c r="F76" s="399">
        <v>0</v>
      </c>
      <c r="G76" s="399">
        <v>0</v>
      </c>
      <c r="H76" s="399">
        <v>3.7340652499999996</v>
      </c>
      <c r="I76" s="399">
        <v>-4.0888530964999994</v>
      </c>
      <c r="J76" s="399">
        <v>0</v>
      </c>
      <c r="K76" s="399">
        <v>0</v>
      </c>
    </row>
    <row r="77" spans="1:11" s="11" customFormat="1" ht="13.2">
      <c r="A77" s="214" t="s">
        <v>1541</v>
      </c>
      <c r="B77" s="398">
        <v>924.81852171441449</v>
      </c>
      <c r="C77" s="398">
        <v>0</v>
      </c>
      <c r="D77" s="399">
        <v>924.81852171441449</v>
      </c>
      <c r="E77" s="399">
        <v>484555.00794609991</v>
      </c>
      <c r="F77" s="399">
        <v>84.804199999999994</v>
      </c>
      <c r="G77" s="399">
        <v>182.73163705185476</v>
      </c>
      <c r="H77" s="399">
        <v>733.65446658859992</v>
      </c>
      <c r="I77" s="399">
        <v>755.02859680500012</v>
      </c>
      <c r="J77" s="399">
        <v>663</v>
      </c>
      <c r="K77" s="399">
        <v>1710.4276925092997</v>
      </c>
    </row>
    <row r="78" spans="1:11" s="11" customFormat="1" ht="13.2">
      <c r="A78" s="214" t="s">
        <v>1817</v>
      </c>
      <c r="B78" s="398">
        <v>28.82915026501</v>
      </c>
      <c r="C78" s="398">
        <v>0</v>
      </c>
      <c r="D78" s="399">
        <v>28.82915026501</v>
      </c>
      <c r="E78" s="399">
        <v>29231.939122710002</v>
      </c>
      <c r="F78" s="399">
        <v>6.1551799999999997</v>
      </c>
      <c r="G78" s="399">
        <v>7.0053908660000008</v>
      </c>
      <c r="H78" s="399">
        <v>69.3214825265744</v>
      </c>
      <c r="I78" s="399">
        <v>27.018685567710001</v>
      </c>
      <c r="J78" s="399">
        <v>17</v>
      </c>
      <c r="K78" s="399">
        <v>20.634466462000002</v>
      </c>
    </row>
    <row r="79" spans="1:11" s="11" customFormat="1" ht="13.2">
      <c r="A79" s="214" t="s">
        <v>1542</v>
      </c>
      <c r="B79" s="398">
        <v>1984.9604742592846</v>
      </c>
      <c r="C79" s="398">
        <v>484.54461211095497</v>
      </c>
      <c r="D79" s="399">
        <v>2469.5050863702395</v>
      </c>
      <c r="E79" s="399">
        <v>443808.69854349992</v>
      </c>
      <c r="F79" s="399">
        <v>32.790697999999999</v>
      </c>
      <c r="G79" s="399">
        <v>48.999419725999999</v>
      </c>
      <c r="H79" s="399">
        <v>1287.618456641</v>
      </c>
      <c r="I79" s="399">
        <v>797.40110756349998</v>
      </c>
      <c r="J79" s="399">
        <v>609</v>
      </c>
      <c r="K79" s="399">
        <v>1633.2323185579999</v>
      </c>
    </row>
    <row r="80" spans="1:11" s="11" customFormat="1" ht="13.2">
      <c r="A80" s="165" t="s">
        <v>178</v>
      </c>
      <c r="B80" s="409">
        <f>SUM(B61:B79)</f>
        <v>9175.9042671643128</v>
      </c>
      <c r="C80" s="409">
        <f t="shared" ref="C80:K80" si="1">SUM(C61:C79)</f>
        <v>1849.7553127243359</v>
      </c>
      <c r="D80" s="409">
        <f t="shared" si="1"/>
        <v>11025.659579888648</v>
      </c>
      <c r="E80" s="409">
        <f t="shared" si="1"/>
        <v>-967371.0819633659</v>
      </c>
      <c r="F80" s="409">
        <f t="shared" si="1"/>
        <v>177.57273792359999</v>
      </c>
      <c r="G80" s="409">
        <f t="shared" si="1"/>
        <v>361.44467422989118</v>
      </c>
      <c r="H80" s="409">
        <f t="shared" si="1"/>
        <v>50295.741341904708</v>
      </c>
      <c r="I80" s="409">
        <f t="shared" si="1"/>
        <v>18650.088341846407</v>
      </c>
      <c r="J80" s="409">
        <f t="shared" si="1"/>
        <v>10276</v>
      </c>
      <c r="K80" s="409">
        <f t="shared" si="1"/>
        <v>20993.667010083507</v>
      </c>
    </row>
    <row r="81" spans="1:11" s="11" customFormat="1" ht="21.6" customHeight="1">
      <c r="A81" s="4"/>
      <c r="B81" s="69"/>
      <c r="C81" s="4"/>
      <c r="D81" s="4"/>
      <c r="E81" s="4"/>
      <c r="F81" s="4"/>
      <c r="G81" s="4"/>
      <c r="H81" s="4"/>
      <c r="I81" s="4"/>
      <c r="J81" s="4"/>
      <c r="K81" s="4"/>
    </row>
    <row r="82" spans="1:11" s="11" customFormat="1" ht="18" customHeight="1">
      <c r="A82" s="983" t="s">
        <v>1549</v>
      </c>
      <c r="B82" s="983"/>
      <c r="C82" s="983"/>
      <c r="D82" s="983"/>
      <c r="E82" s="983"/>
      <c r="F82" s="983"/>
      <c r="G82" s="983"/>
      <c r="H82" s="983"/>
      <c r="I82" s="983"/>
      <c r="J82" s="983"/>
      <c r="K82" s="983"/>
    </row>
    <row r="83" spans="1:11" s="11" customFormat="1" ht="79.2">
      <c r="A83" s="142" t="s">
        <v>1544</v>
      </c>
      <c r="B83" s="143" t="s">
        <v>1515</v>
      </c>
      <c r="C83" s="143" t="s">
        <v>1516</v>
      </c>
      <c r="D83" s="143" t="s">
        <v>1517</v>
      </c>
      <c r="E83" s="143" t="s">
        <v>1518</v>
      </c>
      <c r="F83" s="143" t="s">
        <v>1519</v>
      </c>
      <c r="G83" s="143" t="s">
        <v>1520</v>
      </c>
      <c r="H83" s="143" t="s">
        <v>1521</v>
      </c>
      <c r="I83" s="143" t="s">
        <v>1522</v>
      </c>
      <c r="J83" s="143" t="s">
        <v>1523</v>
      </c>
      <c r="K83" s="143" t="s">
        <v>1524</v>
      </c>
    </row>
    <row r="84" spans="1:11" s="11" customFormat="1" ht="13.35" customHeight="1">
      <c r="A84" s="214" t="s">
        <v>1525</v>
      </c>
      <c r="B84" s="400">
        <v>0</v>
      </c>
      <c r="C84" s="401">
        <v>0</v>
      </c>
      <c r="D84" s="401">
        <v>0</v>
      </c>
      <c r="E84" s="401">
        <v>-4.1480999999999997E-2</v>
      </c>
      <c r="F84" s="401">
        <v>0</v>
      </c>
      <c r="G84" s="401">
        <v>0</v>
      </c>
      <c r="H84" s="401">
        <v>0</v>
      </c>
      <c r="I84" s="401">
        <v>-14.700785</v>
      </c>
      <c r="J84" s="401">
        <v>0</v>
      </c>
      <c r="K84" s="401">
        <v>0</v>
      </c>
    </row>
    <row r="85" spans="1:11" s="11" customFormat="1" ht="13.35" customHeight="1">
      <c r="A85" s="214" t="s">
        <v>1526</v>
      </c>
      <c r="B85" s="400">
        <v>15.632769069599998</v>
      </c>
      <c r="C85" s="401">
        <v>0</v>
      </c>
      <c r="D85" s="401">
        <v>15.632769069599998</v>
      </c>
      <c r="E85" s="401">
        <v>4.2622618607999998</v>
      </c>
      <c r="F85" s="401">
        <v>0</v>
      </c>
      <c r="G85" s="401">
        <v>0</v>
      </c>
      <c r="H85" s="401">
        <v>84.428842515599996</v>
      </c>
      <c r="I85" s="401">
        <v>-44.559787000007994</v>
      </c>
      <c r="J85" s="401">
        <v>14</v>
      </c>
      <c r="K85" s="401">
        <v>19.028289184799998</v>
      </c>
    </row>
    <row r="86" spans="1:11" s="11" customFormat="1" ht="13.35" customHeight="1">
      <c r="A86" s="214" t="s">
        <v>1527</v>
      </c>
      <c r="B86" s="400">
        <v>2.5978632036000002</v>
      </c>
      <c r="C86" s="401">
        <v>19.772793715500001</v>
      </c>
      <c r="D86" s="401">
        <v>22.3706569191</v>
      </c>
      <c r="E86" s="401">
        <v>20.041400736299998</v>
      </c>
      <c r="F86" s="401">
        <v>0.48982599999999998</v>
      </c>
      <c r="G86" s="401">
        <v>0.41015805900000002</v>
      </c>
      <c r="H86" s="401">
        <v>154.95796149360001</v>
      </c>
      <c r="I86" s="401">
        <v>44.240781947099997</v>
      </c>
      <c r="J86" s="401">
        <v>0</v>
      </c>
      <c r="K86" s="401">
        <v>0</v>
      </c>
    </row>
    <row r="87" spans="1:11" s="11" customFormat="1" ht="13.35" customHeight="1">
      <c r="A87" s="214" t="s">
        <v>1528</v>
      </c>
      <c r="B87" s="400">
        <v>0</v>
      </c>
      <c r="C87" s="401">
        <v>0</v>
      </c>
      <c r="D87" s="401">
        <v>0</v>
      </c>
      <c r="E87" s="401">
        <v>0</v>
      </c>
      <c r="F87" s="401">
        <v>0</v>
      </c>
      <c r="G87" s="401">
        <v>0</v>
      </c>
      <c r="H87" s="401">
        <v>2.5993188129</v>
      </c>
      <c r="I87" s="401">
        <v>0</v>
      </c>
      <c r="J87" s="401">
        <v>0</v>
      </c>
      <c r="K87" s="401">
        <v>2.4970652450999999</v>
      </c>
    </row>
    <row r="88" spans="1:11" s="11" customFormat="1" ht="13.35" customHeight="1">
      <c r="A88" s="214" t="s">
        <v>1529</v>
      </c>
      <c r="B88" s="400">
        <v>0</v>
      </c>
      <c r="C88" s="401">
        <v>0</v>
      </c>
      <c r="D88" s="401">
        <v>0</v>
      </c>
      <c r="E88" s="401">
        <v>-0.1091165732</v>
      </c>
      <c r="F88" s="401">
        <v>0</v>
      </c>
      <c r="G88" s="401">
        <v>0</v>
      </c>
      <c r="H88" s="401">
        <v>41.402805382399997</v>
      </c>
      <c r="I88" s="401">
        <v>0.26841789760000001</v>
      </c>
      <c r="J88" s="401">
        <v>0</v>
      </c>
      <c r="K88" s="401">
        <v>19.329151180700002</v>
      </c>
    </row>
    <row r="89" spans="1:11" s="11" customFormat="1" ht="13.35" customHeight="1">
      <c r="A89" s="214" t="s">
        <v>1530</v>
      </c>
      <c r="B89" s="400">
        <v>2.7068759999999997E-4</v>
      </c>
      <c r="C89" s="401">
        <v>0</v>
      </c>
      <c r="D89" s="401">
        <v>2.7068759999999997E-4</v>
      </c>
      <c r="E89" s="401">
        <v>2.7068759999999997E-4</v>
      </c>
      <c r="F89" s="401">
        <v>0</v>
      </c>
      <c r="G89" s="401">
        <v>0</v>
      </c>
      <c r="H89" s="401">
        <v>7.4152678634999996</v>
      </c>
      <c r="I89" s="401">
        <v>-0.34701221489999995</v>
      </c>
      <c r="J89" s="401">
        <v>0</v>
      </c>
      <c r="K89" s="401">
        <v>0</v>
      </c>
    </row>
    <row r="90" spans="1:11" s="11" customFormat="1" ht="13.35" customHeight="1">
      <c r="A90" s="214" t="s">
        <v>1531</v>
      </c>
      <c r="B90" s="400">
        <v>8067.3414838571998</v>
      </c>
      <c r="C90" s="401">
        <v>2772.6442000000002</v>
      </c>
      <c r="D90" s="401">
        <v>10839.9856838572</v>
      </c>
      <c r="E90" s="401">
        <v>-1757.5639241075</v>
      </c>
      <c r="F90" s="401">
        <v>349.28694000000002</v>
      </c>
      <c r="G90" s="401">
        <v>229.501959</v>
      </c>
      <c r="H90" s="401">
        <v>44075.331833195902</v>
      </c>
      <c r="I90" s="401">
        <v>17270.692541790799</v>
      </c>
      <c r="J90" s="401">
        <v>8098</v>
      </c>
      <c r="K90" s="401">
        <v>13094.368923723197</v>
      </c>
    </row>
    <row r="91" spans="1:11" s="11" customFormat="1" ht="13.35" customHeight="1">
      <c r="A91" s="214" t="s">
        <v>1532</v>
      </c>
      <c r="B91" s="400">
        <v>523.25294684703408</v>
      </c>
      <c r="C91" s="401">
        <v>103.0020641286</v>
      </c>
      <c r="D91" s="401">
        <v>626.25501097563404</v>
      </c>
      <c r="E91" s="401">
        <v>11.420865128960029</v>
      </c>
      <c r="F91" s="401">
        <v>67.076570000000004</v>
      </c>
      <c r="G91" s="401">
        <v>38.919582549000005</v>
      </c>
      <c r="H91" s="401">
        <v>3549.9856460794481</v>
      </c>
      <c r="I91" s="401">
        <v>1114.58906533253</v>
      </c>
      <c r="J91" s="401">
        <v>1151</v>
      </c>
      <c r="K91" s="401">
        <v>2890.7822316885895</v>
      </c>
    </row>
    <row r="92" spans="1:11" s="11" customFormat="1" ht="13.35" customHeight="1">
      <c r="A92" s="214" t="s">
        <v>1533</v>
      </c>
      <c r="B92" s="400">
        <v>4.2603051999999999E-3</v>
      </c>
      <c r="C92" s="401">
        <v>9.4619669834</v>
      </c>
      <c r="D92" s="401">
        <v>9.4662272886000007</v>
      </c>
      <c r="E92" s="401">
        <v>0.35473469880000003</v>
      </c>
      <c r="F92" s="401">
        <v>0</v>
      </c>
      <c r="G92" s="401">
        <v>6.3113482800000009E-2</v>
      </c>
      <c r="H92" s="401">
        <v>0.62031223820000003</v>
      </c>
      <c r="I92" s="401">
        <v>1.3947327428</v>
      </c>
      <c r="J92" s="401">
        <v>15</v>
      </c>
      <c r="K92" s="401">
        <v>1.0810973232000001</v>
      </c>
    </row>
    <row r="93" spans="1:11" s="11" customFormat="1" ht="13.35" customHeight="1">
      <c r="A93" s="214" t="s">
        <v>1534</v>
      </c>
      <c r="B93" s="400">
        <v>0</v>
      </c>
      <c r="C93" s="401">
        <v>0</v>
      </c>
      <c r="D93" s="401">
        <v>0</v>
      </c>
      <c r="E93" s="401">
        <v>0</v>
      </c>
      <c r="F93" s="401">
        <v>0</v>
      </c>
      <c r="G93" s="401">
        <v>0</v>
      </c>
      <c r="H93" s="401">
        <v>1.2185E-2</v>
      </c>
      <c r="I93" s="401">
        <v>0</v>
      </c>
      <c r="J93" s="401">
        <v>0</v>
      </c>
      <c r="K93" s="401">
        <v>0</v>
      </c>
    </row>
    <row r="94" spans="1:11" s="11" customFormat="1" ht="13.35" customHeight="1">
      <c r="A94" s="214" t="s">
        <v>1546</v>
      </c>
      <c r="B94" s="400">
        <v>0</v>
      </c>
      <c r="C94" s="401">
        <v>0</v>
      </c>
      <c r="D94" s="401">
        <v>0</v>
      </c>
      <c r="E94" s="401">
        <v>-3.1541890000000001</v>
      </c>
      <c r="F94" s="401">
        <v>3.7309999999999999E-3</v>
      </c>
      <c r="G94" s="401">
        <v>0</v>
      </c>
      <c r="H94" s="401">
        <v>0</v>
      </c>
      <c r="I94" s="401">
        <v>-43.323394999999998</v>
      </c>
      <c r="J94" s="401">
        <v>11</v>
      </c>
      <c r="K94" s="401">
        <v>0.113263</v>
      </c>
    </row>
    <row r="95" spans="1:11" s="11" customFormat="1" ht="13.35" customHeight="1">
      <c r="A95" s="214" t="s">
        <v>1536</v>
      </c>
      <c r="B95" s="400">
        <v>0</v>
      </c>
      <c r="C95" s="401">
        <v>2.0411966866300002</v>
      </c>
      <c r="D95" s="401">
        <v>2.0411966866300002</v>
      </c>
      <c r="E95" s="401">
        <v>0.13134563774999999</v>
      </c>
      <c r="F95" s="401">
        <v>4.9601269000000003E-2</v>
      </c>
      <c r="G95" s="401">
        <v>4.9877527999999997E-2</v>
      </c>
      <c r="H95" s="401">
        <v>0.19472</v>
      </c>
      <c r="I95" s="401">
        <v>0.22711148944999998</v>
      </c>
      <c r="J95" s="401">
        <v>1</v>
      </c>
      <c r="K95" s="401">
        <v>0</v>
      </c>
    </row>
    <row r="96" spans="1:11" s="11" customFormat="1" ht="13.35" customHeight="1">
      <c r="A96" s="214" t="s">
        <v>1537</v>
      </c>
      <c r="B96" s="400">
        <v>5.9381337324600008</v>
      </c>
      <c r="C96" s="401">
        <v>0</v>
      </c>
      <c r="D96" s="401">
        <v>5.9381337324600008</v>
      </c>
      <c r="E96" s="401">
        <v>2.0895867736200002</v>
      </c>
      <c r="F96" s="401">
        <v>0</v>
      </c>
      <c r="G96" s="401">
        <v>2.8558877579999999E-2</v>
      </c>
      <c r="H96" s="401">
        <v>307.5740351038512</v>
      </c>
      <c r="I96" s="401">
        <v>-207.20141431412398</v>
      </c>
      <c r="J96" s="401">
        <v>8</v>
      </c>
      <c r="K96" s="401">
        <v>49.126036914635755</v>
      </c>
    </row>
    <row r="97" spans="1:11" s="11" customFormat="1" ht="13.35" customHeight="1">
      <c r="A97" s="214" t="s">
        <v>1548</v>
      </c>
      <c r="B97" s="400">
        <v>0</v>
      </c>
      <c r="C97" s="401">
        <v>0</v>
      </c>
      <c r="D97" s="401">
        <v>0</v>
      </c>
      <c r="E97" s="401">
        <v>-1.9177959668000004E-2</v>
      </c>
      <c r="F97" s="401">
        <v>0</v>
      </c>
      <c r="G97" s="401">
        <v>0</v>
      </c>
      <c r="H97" s="401">
        <v>1.3456437673070003</v>
      </c>
      <c r="I97" s="401">
        <v>-1.314334049567</v>
      </c>
      <c r="J97" s="401">
        <v>0</v>
      </c>
      <c r="K97" s="401">
        <v>0</v>
      </c>
    </row>
    <row r="98" spans="1:11" s="11" customFormat="1" ht="13.35" customHeight="1">
      <c r="A98" s="214" t="s">
        <v>1539</v>
      </c>
      <c r="B98" s="400">
        <v>0</v>
      </c>
      <c r="C98" s="401">
        <v>0</v>
      </c>
      <c r="D98" s="401">
        <v>0</v>
      </c>
      <c r="E98" s="401">
        <v>-7.2725999999999999E-2</v>
      </c>
      <c r="F98" s="401">
        <v>0</v>
      </c>
      <c r="G98" s="401">
        <v>0</v>
      </c>
      <c r="H98" s="401">
        <v>0</v>
      </c>
      <c r="I98" s="401">
        <v>-20.308394</v>
      </c>
      <c r="J98" s="401">
        <v>1</v>
      </c>
      <c r="K98" s="401">
        <v>0</v>
      </c>
    </row>
    <row r="99" spans="1:11" s="11" customFormat="1" ht="13.35" customHeight="1">
      <c r="A99" s="214" t="s">
        <v>1540</v>
      </c>
      <c r="B99" s="400">
        <v>0</v>
      </c>
      <c r="C99" s="401">
        <v>0</v>
      </c>
      <c r="D99" s="401">
        <v>0</v>
      </c>
      <c r="E99" s="401">
        <v>0</v>
      </c>
      <c r="F99" s="401">
        <v>0</v>
      </c>
      <c r="G99" s="401">
        <v>0</v>
      </c>
      <c r="H99" s="401">
        <v>3.6934261500000001</v>
      </c>
      <c r="I99" s="401">
        <v>-4.0443527199</v>
      </c>
      <c r="J99" s="401">
        <v>0</v>
      </c>
      <c r="K99" s="401">
        <v>0</v>
      </c>
    </row>
    <row r="100" spans="1:11" s="11" customFormat="1" ht="13.35" customHeight="1">
      <c r="A100" s="214" t="s">
        <v>1541</v>
      </c>
      <c r="B100" s="400">
        <v>887.31691129879994</v>
      </c>
      <c r="C100" s="401">
        <v>0</v>
      </c>
      <c r="D100" s="401">
        <v>887.31691129879994</v>
      </c>
      <c r="E100" s="401">
        <v>480.75317060222</v>
      </c>
      <c r="F100" s="401">
        <v>157.42916199999999</v>
      </c>
      <c r="G100" s="401">
        <v>172.57211448210001</v>
      </c>
      <c r="H100" s="401">
        <v>715.5798884446599</v>
      </c>
      <c r="I100" s="401">
        <v>780.12075263810004</v>
      </c>
      <c r="J100" s="401">
        <v>649</v>
      </c>
      <c r="K100" s="401">
        <v>1684.7746090851197</v>
      </c>
    </row>
    <row r="101" spans="1:11" s="11" customFormat="1" ht="13.35" customHeight="1">
      <c r="A101" s="214" t="s">
        <v>1817</v>
      </c>
      <c r="B101" s="400">
        <v>7.1831858670000006</v>
      </c>
      <c r="C101" s="401">
        <v>0</v>
      </c>
      <c r="D101" s="401">
        <v>7.1831858670000006</v>
      </c>
      <c r="E101" s="401">
        <v>-1.1849990256</v>
      </c>
      <c r="F101" s="401">
        <v>0</v>
      </c>
      <c r="G101" s="401">
        <v>0</v>
      </c>
      <c r="H101" s="401">
        <v>52.923226739947197</v>
      </c>
      <c r="I101" s="401">
        <v>-3.8506854665682004</v>
      </c>
      <c r="J101" s="401">
        <v>18</v>
      </c>
      <c r="K101" s="401">
        <v>26.004527991</v>
      </c>
    </row>
    <row r="102" spans="1:11" s="11" customFormat="1" ht="13.35" customHeight="1">
      <c r="A102" s="214" t="s">
        <v>1542</v>
      </c>
      <c r="B102" s="400">
        <v>2451.2379060725998</v>
      </c>
      <c r="C102" s="401">
        <v>512.71733129100005</v>
      </c>
      <c r="D102" s="401">
        <v>2963.9552373635997</v>
      </c>
      <c r="E102" s="401">
        <v>570.88971004140001</v>
      </c>
      <c r="F102" s="401">
        <v>30.252281</v>
      </c>
      <c r="G102" s="401">
        <v>87.362878388400006</v>
      </c>
      <c r="H102" s="401">
        <v>1273.6054993769999</v>
      </c>
      <c r="I102" s="401">
        <v>788.09462182589994</v>
      </c>
      <c r="J102" s="401">
        <v>604</v>
      </c>
      <c r="K102" s="401">
        <v>1591.4074425020999</v>
      </c>
    </row>
    <row r="103" spans="1:11" s="11" customFormat="1" ht="13.35" customHeight="1">
      <c r="A103" s="165" t="s">
        <v>178</v>
      </c>
      <c r="B103" s="410">
        <v>11960.505730941093</v>
      </c>
      <c r="C103" s="411">
        <v>3419.6395528051303</v>
      </c>
      <c r="D103" s="411">
        <v>15380.145283746222</v>
      </c>
      <c r="E103" s="411">
        <v>-672.20226749851815</v>
      </c>
      <c r="F103" s="411">
        <v>604.58811126900002</v>
      </c>
      <c r="G103" s="411">
        <v>528.90824236688002</v>
      </c>
      <c r="H103" s="411">
        <v>50271.670612164315</v>
      </c>
      <c r="I103" s="411">
        <v>19659.977865899215</v>
      </c>
      <c r="J103" s="411">
        <v>10570</v>
      </c>
      <c r="K103" s="411">
        <v>19378.512637838445</v>
      </c>
    </row>
    <row r="104" spans="1:11" s="11" customFormat="1" ht="33" customHeight="1">
      <c r="A104" s="968" t="s">
        <v>1550</v>
      </c>
      <c r="B104" s="968"/>
      <c r="C104" s="968"/>
      <c r="D104" s="968"/>
      <c r="E104" s="968"/>
      <c r="F104" s="968"/>
      <c r="G104" s="968"/>
      <c r="H104" s="968"/>
      <c r="I104" s="968"/>
      <c r="J104" s="968"/>
      <c r="K104" s="968"/>
    </row>
    <row r="105" spans="1:11" s="11" customFormat="1" ht="14.85" customHeight="1">
      <c r="A105" s="967" t="s">
        <v>1551</v>
      </c>
      <c r="B105" s="967"/>
      <c r="C105" s="967"/>
      <c r="D105" s="967"/>
      <c r="E105" s="967"/>
      <c r="F105" s="967"/>
      <c r="G105" s="967"/>
      <c r="H105" s="967"/>
      <c r="I105" s="967"/>
      <c r="J105" s="967"/>
      <c r="K105" s="967"/>
    </row>
    <row r="106" spans="1:11" s="11" customFormat="1" ht="13.2">
      <c r="A106" s="967" t="s">
        <v>1552</v>
      </c>
      <c r="B106" s="967"/>
      <c r="C106" s="967"/>
      <c r="D106" s="967"/>
      <c r="E106" s="967"/>
      <c r="F106" s="967"/>
      <c r="G106" s="967"/>
      <c r="H106" s="967"/>
      <c r="I106" s="967"/>
      <c r="J106" s="967"/>
      <c r="K106" s="967"/>
    </row>
    <row r="107" spans="1:11" s="11" customFormat="1" ht="33.6" customHeight="1">
      <c r="A107" s="967" t="s">
        <v>1553</v>
      </c>
      <c r="B107" s="967"/>
      <c r="C107" s="967"/>
      <c r="D107" s="967"/>
      <c r="E107" s="967"/>
      <c r="F107" s="967"/>
      <c r="G107" s="967"/>
      <c r="H107" s="967"/>
      <c r="I107" s="967"/>
      <c r="J107" s="967"/>
      <c r="K107" s="967"/>
    </row>
    <row r="108" spans="1:11" s="11" customFormat="1" ht="24.6" customHeight="1">
      <c r="A108" s="967" t="s">
        <v>1554</v>
      </c>
      <c r="B108" s="967"/>
      <c r="C108" s="967"/>
      <c r="D108" s="967"/>
      <c r="E108" s="967"/>
      <c r="F108" s="967"/>
      <c r="G108" s="967"/>
      <c r="H108" s="967"/>
      <c r="I108" s="967"/>
      <c r="J108" s="967"/>
      <c r="K108" s="967"/>
    </row>
    <row r="109" spans="1:11" s="11" customFormat="1" ht="24.6" customHeight="1">
      <c r="A109" s="967" t="s">
        <v>1555</v>
      </c>
      <c r="B109" s="967"/>
      <c r="C109" s="967"/>
      <c r="D109" s="967"/>
      <c r="E109" s="967"/>
      <c r="F109" s="967"/>
      <c r="G109" s="967"/>
      <c r="H109" s="967"/>
      <c r="I109" s="967"/>
      <c r="J109" s="967"/>
      <c r="K109" s="967"/>
    </row>
    <row r="110" spans="1:11" s="11" customFormat="1" ht="24.6" customHeight="1">
      <c r="A110" s="967" t="s">
        <v>1556</v>
      </c>
      <c r="B110" s="967"/>
      <c r="C110" s="967"/>
      <c r="D110" s="967"/>
      <c r="E110" s="967"/>
      <c r="F110" s="967"/>
      <c r="G110" s="967"/>
      <c r="H110" s="967"/>
      <c r="I110" s="967"/>
      <c r="J110" s="967"/>
      <c r="K110" s="967"/>
    </row>
    <row r="111" spans="1:11" s="11" customFormat="1" ht="27" customHeight="1">
      <c r="A111" s="967" t="s">
        <v>1557</v>
      </c>
      <c r="B111" s="967"/>
      <c r="C111" s="967"/>
      <c r="D111" s="967"/>
      <c r="E111" s="967"/>
      <c r="F111" s="967"/>
      <c r="G111" s="967"/>
      <c r="H111" s="967"/>
      <c r="I111" s="967"/>
      <c r="J111" s="967"/>
      <c r="K111" s="967"/>
    </row>
    <row r="112" spans="1:11" s="11" customFormat="1" ht="13.2">
      <c r="A112" s="967" t="s">
        <v>1558</v>
      </c>
      <c r="B112" s="967"/>
      <c r="C112" s="967"/>
      <c r="D112" s="967"/>
      <c r="E112" s="967"/>
      <c r="F112" s="967"/>
      <c r="G112" s="967"/>
      <c r="H112" s="967"/>
      <c r="I112" s="967"/>
      <c r="J112" s="967"/>
      <c r="K112" s="967"/>
    </row>
    <row r="113" spans="1:21" s="11" customFormat="1" ht="13.2">
      <c r="A113" s="967" t="s">
        <v>1559</v>
      </c>
      <c r="B113" s="967"/>
      <c r="C113" s="967"/>
      <c r="D113" s="967"/>
      <c r="E113" s="967"/>
      <c r="F113" s="967"/>
      <c r="G113" s="967"/>
      <c r="H113" s="967"/>
      <c r="I113" s="967"/>
      <c r="J113" s="967"/>
      <c r="K113" s="967"/>
    </row>
    <row r="114" spans="1:21" s="11" customFormat="1" ht="26.1" customHeight="1">
      <c r="B114" s="70"/>
    </row>
    <row r="115" spans="1:21" s="11" customFormat="1" ht="17.7" customHeight="1">
      <c r="A115" s="983" t="s">
        <v>1560</v>
      </c>
      <c r="B115" s="983"/>
      <c r="C115" s="983"/>
      <c r="D115" s="983"/>
      <c r="E115" s="983"/>
      <c r="F115" s="983"/>
      <c r="G115" s="983"/>
      <c r="H115" s="983"/>
    </row>
    <row r="116" spans="1:21" s="11" customFormat="1" ht="15" customHeight="1">
      <c r="A116" s="1202" t="s">
        <v>1561</v>
      </c>
      <c r="B116" s="1202"/>
      <c r="C116" s="1202"/>
      <c r="D116" s="1202"/>
      <c r="E116" s="1202"/>
      <c r="F116" s="1202"/>
      <c r="G116" s="1202"/>
      <c r="H116" s="1202"/>
      <c r="J116"/>
      <c r="K116"/>
      <c r="L116"/>
      <c r="M116"/>
      <c r="N116"/>
      <c r="O116"/>
      <c r="P116"/>
      <c r="Q116"/>
      <c r="R116"/>
      <c r="S116"/>
      <c r="T116"/>
      <c r="U116"/>
    </row>
    <row r="117" spans="1:21" s="11" customFormat="1" ht="16.95" customHeight="1">
      <c r="A117" s="146"/>
      <c r="B117" s="268" t="s">
        <v>243</v>
      </c>
      <c r="C117" s="268" t="s">
        <v>910</v>
      </c>
      <c r="D117" s="268" t="s">
        <v>257</v>
      </c>
      <c r="E117" s="268" t="s">
        <v>911</v>
      </c>
      <c r="F117" s="268" t="s">
        <v>1562</v>
      </c>
      <c r="G117" s="268" t="s">
        <v>398</v>
      </c>
      <c r="H117" s="268" t="s">
        <v>178</v>
      </c>
    </row>
    <row r="118" spans="1:21" s="11" customFormat="1" ht="15.45" customHeight="1">
      <c r="A118" s="548" t="s">
        <v>1563</v>
      </c>
      <c r="B118" s="402">
        <v>5591</v>
      </c>
      <c r="C118" s="402">
        <v>776</v>
      </c>
      <c r="D118" s="402">
        <v>-479</v>
      </c>
      <c r="E118" s="402">
        <v>693</v>
      </c>
      <c r="F118" s="402">
        <v>8</v>
      </c>
      <c r="G118" s="402">
        <v>-24</v>
      </c>
      <c r="H118" s="365">
        <v>6565</v>
      </c>
    </row>
    <row r="119" spans="1:21" s="11" customFormat="1" ht="13.5" customHeight="1">
      <c r="A119" s="548" t="s">
        <v>1564</v>
      </c>
      <c r="B119" s="546">
        <v>-952</v>
      </c>
      <c r="C119" s="550">
        <v>-4</v>
      </c>
      <c r="D119" s="550">
        <v>0</v>
      </c>
      <c r="E119" s="550">
        <v>0</v>
      </c>
      <c r="F119" s="550">
        <v>0</v>
      </c>
      <c r="G119" s="550">
        <v>0</v>
      </c>
      <c r="H119" s="556">
        <v>-956</v>
      </c>
    </row>
    <row r="120" spans="1:21" s="11" customFormat="1" ht="13.5" customHeight="1">
      <c r="A120" s="548" t="s">
        <v>1565</v>
      </c>
      <c r="B120" s="549">
        <v>4639</v>
      </c>
      <c r="C120" s="545">
        <v>772</v>
      </c>
      <c r="D120" s="545">
        <v>-479</v>
      </c>
      <c r="E120" s="545">
        <v>693</v>
      </c>
      <c r="F120" s="545">
        <v>8</v>
      </c>
      <c r="G120" s="545">
        <v>-24</v>
      </c>
      <c r="H120" s="557">
        <v>5609</v>
      </c>
    </row>
    <row r="121" spans="1:21" s="11" customFormat="1" ht="15" customHeight="1">
      <c r="A121" s="198" t="s">
        <v>1566</v>
      </c>
      <c r="B121" s="402">
        <v>1230</v>
      </c>
      <c r="C121" s="402">
        <v>205</v>
      </c>
      <c r="D121" s="402">
        <v>-127</v>
      </c>
      <c r="E121" s="402">
        <v>184</v>
      </c>
      <c r="F121" s="402">
        <v>2</v>
      </c>
      <c r="G121" s="546">
        <v>-6</v>
      </c>
      <c r="H121" s="365">
        <v>1488</v>
      </c>
    </row>
    <row r="122" spans="1:21" s="11" customFormat="1" ht="13.2" customHeight="1">
      <c r="A122" s="543" t="s">
        <v>1567</v>
      </c>
      <c r="B122" s="544"/>
      <c r="C122" s="544"/>
      <c r="D122" s="544"/>
      <c r="E122" s="544"/>
      <c r="F122" s="544"/>
      <c r="G122" s="544"/>
      <c r="H122" s="552"/>
      <c r="I122" s="547"/>
      <c r="J122" s="536"/>
      <c r="K122" s="536"/>
      <c r="L122" s="536"/>
      <c r="M122" s="536"/>
      <c r="N122" s="536"/>
      <c r="O122" s="536"/>
      <c r="P122" s="536"/>
      <c r="Q122"/>
      <c r="R122" s="79"/>
    </row>
    <row r="123" spans="1:21" s="11" customFormat="1" ht="12" customHeight="1">
      <c r="A123" s="548" t="s">
        <v>1568</v>
      </c>
      <c r="B123" s="402">
        <v>583</v>
      </c>
      <c r="C123" s="402">
        <v>33</v>
      </c>
      <c r="D123" s="402">
        <v>1</v>
      </c>
      <c r="E123" s="402">
        <v>53</v>
      </c>
      <c r="F123" s="402">
        <v>0</v>
      </c>
      <c r="G123" s="545">
        <v>0</v>
      </c>
      <c r="H123" s="557">
        <v>670</v>
      </c>
    </row>
    <row r="124" spans="1:21" s="11" customFormat="1" ht="12" customHeight="1">
      <c r="A124" s="548" t="s">
        <v>1569</v>
      </c>
      <c r="B124" s="402">
        <v>0</v>
      </c>
      <c r="C124" s="402">
        <v>-96</v>
      </c>
      <c r="D124" s="402">
        <v>0</v>
      </c>
      <c r="E124" s="402">
        <v>0</v>
      </c>
      <c r="F124" s="402">
        <v>0</v>
      </c>
      <c r="G124" s="402">
        <v>0</v>
      </c>
      <c r="H124" s="365">
        <v>-96</v>
      </c>
    </row>
    <row r="125" spans="1:21" s="11" customFormat="1" ht="16.2" customHeight="1">
      <c r="A125" s="548" t="s">
        <v>1570</v>
      </c>
      <c r="B125" s="402">
        <v>24</v>
      </c>
      <c r="C125" s="402">
        <v>0</v>
      </c>
      <c r="D125" s="402">
        <v>50</v>
      </c>
      <c r="E125" s="402">
        <v>0</v>
      </c>
      <c r="F125" s="402">
        <v>0</v>
      </c>
      <c r="G125" s="402">
        <v>0</v>
      </c>
      <c r="H125" s="365">
        <v>74</v>
      </c>
    </row>
    <row r="126" spans="1:21" s="11" customFormat="1" ht="23.7" hidden="1" customHeight="1">
      <c r="A126" s="555" t="s">
        <v>1571</v>
      </c>
      <c r="B126" s="541"/>
      <c r="C126"/>
      <c r="D126"/>
      <c r="E126" s="538">
        <v>24</v>
      </c>
      <c r="F126" s="540"/>
      <c r="G126" s="538"/>
      <c r="H126" s="558"/>
      <c r="I126" s="538"/>
      <c r="J126" s="540"/>
      <c r="K126" s="538"/>
      <c r="L126" s="538"/>
      <c r="M126" s="538"/>
      <c r="N126" s="79">
        <v>24</v>
      </c>
    </row>
    <row r="127" spans="1:21" s="11" customFormat="1" ht="25.2" hidden="1" customHeight="1">
      <c r="A127" s="555" t="s">
        <v>1572</v>
      </c>
      <c r="B127" s="541"/>
      <c r="C127"/>
      <c r="D127"/>
      <c r="E127"/>
      <c r="F127" s="540"/>
      <c r="G127" s="538"/>
      <c r="H127" s="558">
        <v>50</v>
      </c>
      <c r="I127" s="538"/>
      <c r="J127"/>
      <c r="K127" s="538"/>
      <c r="L127" s="538"/>
      <c r="M127"/>
      <c r="N127" s="79">
        <v>50</v>
      </c>
    </row>
    <row r="128" spans="1:21" s="11" customFormat="1" ht="13.95" customHeight="1">
      <c r="A128" s="554" t="s">
        <v>1573</v>
      </c>
      <c r="B128" s="402">
        <v>-3</v>
      </c>
      <c r="C128" s="402">
        <v>0</v>
      </c>
      <c r="D128" s="402">
        <v>0</v>
      </c>
      <c r="E128" s="402">
        <v>0</v>
      </c>
      <c r="F128" s="402">
        <v>0</v>
      </c>
      <c r="G128" s="402">
        <v>8</v>
      </c>
      <c r="H128" s="365">
        <v>5</v>
      </c>
    </row>
    <row r="129" spans="1:14" s="11" customFormat="1" ht="14.4" hidden="1">
      <c r="A129" s="555" t="s">
        <v>1574</v>
      </c>
      <c r="B129" s="541"/>
      <c r="C129"/>
      <c r="D129"/>
      <c r="E129" s="538">
        <v>1</v>
      </c>
      <c r="F129" s="538"/>
      <c r="G129" s="538">
        <v>0</v>
      </c>
      <c r="H129" s="558">
        <v>0</v>
      </c>
      <c r="I129" s="538">
        <v>0</v>
      </c>
      <c r="J129" s="538"/>
      <c r="K129" s="538">
        <v>0</v>
      </c>
      <c r="L129" s="538">
        <v>8</v>
      </c>
      <c r="M129" s="540"/>
      <c r="N129" s="79">
        <v>9</v>
      </c>
    </row>
    <row r="130" spans="1:14" s="11" customFormat="1" ht="14.4" hidden="1">
      <c r="A130" s="555" t="s">
        <v>1575</v>
      </c>
      <c r="B130" s="541"/>
      <c r="C130"/>
      <c r="D130"/>
      <c r="E130" s="538">
        <v>-4</v>
      </c>
      <c r="F130" s="540"/>
      <c r="G130" s="538"/>
      <c r="H130" s="558"/>
      <c r="I130" s="538"/>
      <c r="J130" s="538"/>
      <c r="K130" s="538"/>
      <c r="L130" s="538"/>
      <c r="M130" s="537"/>
      <c r="N130" s="79">
        <v>-4</v>
      </c>
    </row>
    <row r="131" spans="1:14" s="11" customFormat="1" ht="13.2" customHeight="1">
      <c r="A131" s="548" t="s">
        <v>1576</v>
      </c>
      <c r="B131" s="402">
        <v>41</v>
      </c>
      <c r="C131" s="402">
        <v>-5</v>
      </c>
      <c r="D131" s="402">
        <v>-2</v>
      </c>
      <c r="E131" s="402">
        <v>45</v>
      </c>
      <c r="F131" s="402">
        <v>-2</v>
      </c>
      <c r="G131" s="402">
        <v>-1</v>
      </c>
      <c r="H131" s="365">
        <v>76</v>
      </c>
    </row>
    <row r="132" spans="1:14" s="11" customFormat="1" ht="19.2" hidden="1" customHeight="1">
      <c r="A132" s="555" t="s">
        <v>1577</v>
      </c>
      <c r="B132" s="541"/>
      <c r="C132"/>
      <c r="D132"/>
      <c r="E132" s="538">
        <v>57</v>
      </c>
      <c r="F132" s="540"/>
      <c r="G132" s="538">
        <v>-1</v>
      </c>
      <c r="H132" s="558">
        <v>0</v>
      </c>
      <c r="I132" s="538">
        <v>0</v>
      </c>
      <c r="J132" s="538"/>
      <c r="K132" s="538">
        <v>0</v>
      </c>
      <c r="L132" s="538">
        <v>0</v>
      </c>
      <c r="M132" s="537"/>
      <c r="N132" s="79">
        <v>56</v>
      </c>
    </row>
    <row r="133" spans="1:14" s="11" customFormat="1" ht="26.7" hidden="1" customHeight="1">
      <c r="A133" s="555" t="s">
        <v>1578</v>
      </c>
      <c r="B133" s="541"/>
      <c r="C133"/>
      <c r="D133"/>
      <c r="E133" s="538">
        <v>-20</v>
      </c>
      <c r="F133" s="540"/>
      <c r="G133" s="538"/>
      <c r="H133" s="558"/>
      <c r="I133" s="538">
        <v>20</v>
      </c>
      <c r="J133" s="538"/>
      <c r="K133" s="538"/>
      <c r="L133" s="538"/>
      <c r="M133" s="537"/>
      <c r="N133" s="79">
        <v>0</v>
      </c>
    </row>
    <row r="134" spans="1:14" s="11" customFormat="1" ht="13.2" hidden="1" customHeight="1">
      <c r="A134" s="555" t="s">
        <v>1579</v>
      </c>
      <c r="B134" s="541"/>
      <c r="C134"/>
      <c r="D134"/>
      <c r="E134" s="538">
        <v>4</v>
      </c>
      <c r="F134" s="540"/>
      <c r="G134" s="538">
        <v>-4</v>
      </c>
      <c r="H134" s="558">
        <v>-2</v>
      </c>
      <c r="I134" s="538">
        <v>25</v>
      </c>
      <c r="J134" s="540"/>
      <c r="K134" s="538">
        <v>-2</v>
      </c>
      <c r="L134" s="538">
        <v>-1</v>
      </c>
      <c r="M134" s="540"/>
      <c r="N134" s="79">
        <v>20</v>
      </c>
    </row>
    <row r="135" spans="1:14" s="11" customFormat="1" ht="13.2" hidden="1" customHeight="1">
      <c r="A135" s="83"/>
      <c r="B135"/>
      <c r="C135"/>
      <c r="D135"/>
      <c r="E135"/>
      <c r="F135"/>
      <c r="G135" s="538"/>
      <c r="H135" s="558"/>
      <c r="I135" s="538"/>
      <c r="J135"/>
      <c r="K135" s="538"/>
      <c r="L135" s="538"/>
      <c r="M135"/>
      <c r="N135"/>
    </row>
    <row r="136" spans="1:14" s="11" customFormat="1" ht="14.7" customHeight="1">
      <c r="A136" s="548" t="s">
        <v>1580</v>
      </c>
      <c r="B136" s="402">
        <v>9</v>
      </c>
      <c r="C136" s="402">
        <v>-5</v>
      </c>
      <c r="D136" s="402">
        <v>11</v>
      </c>
      <c r="E136" s="402">
        <v>7</v>
      </c>
      <c r="F136" s="402">
        <v>0</v>
      </c>
      <c r="G136" s="402">
        <v>-7</v>
      </c>
      <c r="H136" s="365">
        <v>15</v>
      </c>
      <c r="I136" s="79"/>
      <c r="J136"/>
      <c r="K136" s="79"/>
    </row>
    <row r="137" spans="1:14" s="11" customFormat="1" ht="13.2" hidden="1" customHeight="1">
      <c r="A137" s="555" t="s">
        <v>1581</v>
      </c>
      <c r="B137" s="541"/>
      <c r="C137"/>
      <c r="D137"/>
      <c r="E137" s="538">
        <v>16</v>
      </c>
      <c r="F137" s="538"/>
      <c r="G137" s="538">
        <v>-1</v>
      </c>
      <c r="H137" s="558">
        <v>0</v>
      </c>
      <c r="I137" s="538">
        <v>0</v>
      </c>
      <c r="J137" s="538"/>
      <c r="K137" s="538">
        <v>0</v>
      </c>
      <c r="L137" s="538">
        <v>-1</v>
      </c>
      <c r="M137" s="538"/>
      <c r="N137" s="79">
        <v>14</v>
      </c>
    </row>
    <row r="138" spans="1:14" s="11" customFormat="1" ht="14.4" hidden="1">
      <c r="A138" s="555" t="s">
        <v>1582</v>
      </c>
      <c r="B138" s="541"/>
      <c r="C138"/>
      <c r="D138"/>
      <c r="E138" s="538">
        <v>3</v>
      </c>
      <c r="F138" s="538"/>
      <c r="G138" s="538">
        <v>-2</v>
      </c>
      <c r="H138" s="558">
        <v>3</v>
      </c>
      <c r="I138" s="538">
        <v>6</v>
      </c>
      <c r="J138" s="538"/>
      <c r="K138" s="538">
        <v>0</v>
      </c>
      <c r="L138" s="538">
        <v>0</v>
      </c>
      <c r="M138" s="538"/>
      <c r="N138" s="79">
        <v>10</v>
      </c>
    </row>
    <row r="139" spans="1:14" s="11" customFormat="1" ht="14.4" hidden="1">
      <c r="A139" s="555" t="s">
        <v>398</v>
      </c>
      <c r="B139" s="541"/>
      <c r="C139"/>
      <c r="D139"/>
      <c r="E139" s="538">
        <v>14</v>
      </c>
      <c r="F139" s="538"/>
      <c r="G139" s="538">
        <v>-4</v>
      </c>
      <c r="H139" s="558">
        <v>-2</v>
      </c>
      <c r="I139" s="538">
        <v>1</v>
      </c>
      <c r="J139" s="538"/>
      <c r="K139" s="538">
        <v>0</v>
      </c>
      <c r="L139" s="538">
        <v>-7</v>
      </c>
      <c r="M139" s="538"/>
      <c r="N139" s="79">
        <v>2</v>
      </c>
    </row>
    <row r="140" spans="1:14" s="11" customFormat="1" ht="14.4" hidden="1">
      <c r="A140" s="555" t="s">
        <v>1583</v>
      </c>
      <c r="B140" s="541"/>
      <c r="C140"/>
      <c r="D140"/>
      <c r="E140" s="538">
        <v>-2</v>
      </c>
      <c r="F140" s="538"/>
      <c r="G140" s="538">
        <v>2</v>
      </c>
      <c r="H140" s="558"/>
      <c r="I140" s="538"/>
      <c r="J140" s="538"/>
      <c r="K140" s="538"/>
      <c r="L140" s="538"/>
      <c r="M140" s="538"/>
      <c r="N140" s="79">
        <v>0</v>
      </c>
    </row>
    <row r="141" spans="1:14" s="11" customFormat="1" ht="14.4" hidden="1">
      <c r="A141" s="555" t="s">
        <v>1584</v>
      </c>
      <c r="B141" s="541"/>
      <c r="C141"/>
      <c r="D141"/>
      <c r="E141" s="538">
        <v>-5</v>
      </c>
      <c r="F141" s="538"/>
      <c r="G141" s="538">
        <v>0</v>
      </c>
      <c r="H141" s="558">
        <v>1</v>
      </c>
      <c r="I141" s="538">
        <v>0</v>
      </c>
      <c r="J141" s="538"/>
      <c r="K141" s="538">
        <v>0</v>
      </c>
      <c r="L141" s="538">
        <v>0</v>
      </c>
      <c r="M141" s="538"/>
      <c r="N141" s="79">
        <v>-4</v>
      </c>
    </row>
    <row r="142" spans="1:14" s="11" customFormat="1" ht="13.35" hidden="1" customHeight="1">
      <c r="A142" s="555" t="s">
        <v>1585</v>
      </c>
      <c r="B142" s="541"/>
      <c r="C142"/>
      <c r="D142"/>
      <c r="E142" s="537">
        <v>-21</v>
      </c>
      <c r="F142" s="537"/>
      <c r="G142" s="537">
        <v>0</v>
      </c>
      <c r="H142" s="558">
        <v>9</v>
      </c>
      <c r="I142" s="537">
        <v>0</v>
      </c>
      <c r="J142" s="537"/>
      <c r="K142" s="537">
        <v>0</v>
      </c>
      <c r="L142" s="537">
        <v>1</v>
      </c>
      <c r="M142" s="537"/>
      <c r="N142" s="79">
        <v>-11</v>
      </c>
    </row>
    <row r="143" spans="1:14" s="11" customFormat="1" ht="22.35" hidden="1" customHeight="1">
      <c r="A143" s="555" t="s">
        <v>1586</v>
      </c>
      <c r="B143" s="541"/>
      <c r="C143"/>
      <c r="D143"/>
      <c r="E143" s="538">
        <v>4</v>
      </c>
      <c r="F143" s="538"/>
      <c r="G143" s="538">
        <v>0</v>
      </c>
      <c r="H143" s="558">
        <v>0</v>
      </c>
      <c r="I143" s="538">
        <v>0</v>
      </c>
      <c r="J143" s="538"/>
      <c r="K143" s="538">
        <v>0</v>
      </c>
      <c r="L143" s="538">
        <v>0</v>
      </c>
      <c r="M143" s="538"/>
      <c r="N143" s="79">
        <v>4</v>
      </c>
    </row>
    <row r="144" spans="1:14" s="11" customFormat="1" ht="14.4" hidden="1">
      <c r="A144" s="555"/>
      <c r="B144" s="539"/>
      <c r="C144"/>
      <c r="D144"/>
      <c r="E144" s="537"/>
      <c r="F144" s="537"/>
      <c r="G144" s="537"/>
      <c r="H144" s="559"/>
      <c r="I144" s="537"/>
      <c r="J144" s="537"/>
      <c r="K144" s="537"/>
      <c r="L144" s="537"/>
      <c r="M144" s="537"/>
      <c r="N144" s="79"/>
    </row>
    <row r="145" spans="1:18" s="11" customFormat="1" ht="13.2">
      <c r="A145" s="548" t="s">
        <v>1587</v>
      </c>
      <c r="B145" s="402">
        <v>-21</v>
      </c>
      <c r="C145" s="402">
        <v>0</v>
      </c>
      <c r="D145" s="402">
        <v>0</v>
      </c>
      <c r="E145" s="402">
        <v>0</v>
      </c>
      <c r="F145" s="402">
        <v>0</v>
      </c>
      <c r="G145" s="402">
        <v>0</v>
      </c>
      <c r="H145" s="365">
        <v>-21</v>
      </c>
    </row>
    <row r="146" spans="1:18" s="11" customFormat="1" ht="15" customHeight="1">
      <c r="A146" s="548" t="s">
        <v>1588</v>
      </c>
      <c r="B146" s="402">
        <v>83</v>
      </c>
      <c r="C146" s="402">
        <v>0</v>
      </c>
      <c r="D146" s="402">
        <v>0</v>
      </c>
      <c r="E146" s="402">
        <v>0</v>
      </c>
      <c r="F146" s="402">
        <v>0</v>
      </c>
      <c r="G146" s="402">
        <v>0</v>
      </c>
      <c r="H146" s="365">
        <v>83</v>
      </c>
    </row>
    <row r="147" spans="1:18" s="11" customFormat="1" ht="14.4" hidden="1">
      <c r="A147" s="548" t="s">
        <v>1589</v>
      </c>
      <c r="B147" s="402"/>
      <c r="C147" s="402"/>
      <c r="D147" s="402"/>
      <c r="E147" s="402">
        <v>35</v>
      </c>
      <c r="F147" s="402"/>
      <c r="G147" s="402">
        <v>0</v>
      </c>
      <c r="H147" s="365">
        <v>0</v>
      </c>
      <c r="I147" s="537">
        <v>0</v>
      </c>
      <c r="J147" s="537"/>
      <c r="K147" s="537">
        <v>0</v>
      </c>
      <c r="L147" s="537">
        <v>0</v>
      </c>
      <c r="M147" s="537"/>
      <c r="N147" s="79">
        <v>35</v>
      </c>
    </row>
    <row r="148" spans="1:18" s="11" customFormat="1" ht="14.4" hidden="1">
      <c r="A148" s="548" t="s">
        <v>1589</v>
      </c>
      <c r="B148" s="402"/>
      <c r="C148" s="402"/>
      <c r="D148" s="402"/>
      <c r="E148" s="402">
        <v>48</v>
      </c>
      <c r="F148" s="402"/>
      <c r="G148" s="402"/>
      <c r="H148" s="365"/>
      <c r="I148" s="537"/>
      <c r="J148" s="537"/>
      <c r="K148" s="537"/>
      <c r="L148" s="537"/>
      <c r="M148" s="537"/>
      <c r="N148" s="79">
        <v>48</v>
      </c>
    </row>
    <row r="149" spans="1:18" s="11" customFormat="1" ht="13.2" hidden="1" customHeight="1">
      <c r="A149" s="548" t="s">
        <v>1589</v>
      </c>
      <c r="B149" s="402"/>
      <c r="C149" s="402"/>
      <c r="D149" s="402"/>
      <c r="E149" s="402"/>
      <c r="F149" s="402"/>
      <c r="G149" s="402"/>
      <c r="H149" s="365"/>
      <c r="I149" s="537"/>
      <c r="J149" s="537"/>
      <c r="K149" s="537"/>
      <c r="L149" s="537"/>
      <c r="M149" s="537"/>
      <c r="N149" s="79"/>
    </row>
    <row r="150" spans="1:18" s="11" customFormat="1" ht="11.7" customHeight="1">
      <c r="A150" s="548" t="s">
        <v>1590</v>
      </c>
      <c r="B150" s="550">
        <v>0</v>
      </c>
      <c r="C150" s="550">
        <v>0</v>
      </c>
      <c r="D150" s="550">
        <v>0</v>
      </c>
      <c r="E150" s="550">
        <v>17</v>
      </c>
      <c r="F150" s="550">
        <v>0</v>
      </c>
      <c r="G150" s="550">
        <v>0</v>
      </c>
      <c r="H150" s="556">
        <v>17</v>
      </c>
    </row>
    <row r="151" spans="1:18" s="11" customFormat="1" ht="30" hidden="1" customHeight="1">
      <c r="A151" s="541" t="s">
        <v>1591</v>
      </c>
      <c r="B151" s="541"/>
      <c r="C151"/>
      <c r="D151"/>
      <c r="E151"/>
      <c r="F151"/>
      <c r="G151"/>
      <c r="H151" s="30"/>
      <c r="I151"/>
      <c r="J151"/>
      <c r="K151"/>
      <c r="L151"/>
      <c r="M151" s="537">
        <v>15</v>
      </c>
      <c r="N151"/>
      <c r="O151"/>
      <c r="P151"/>
      <c r="Q151"/>
      <c r="R151" s="79">
        <v>15</v>
      </c>
    </row>
    <row r="152" spans="1:18" s="11" customFormat="1" ht="26.85" hidden="1" customHeight="1">
      <c r="A152" s="541" t="s">
        <v>1592</v>
      </c>
      <c r="B152" s="541"/>
      <c r="C152"/>
      <c r="D152"/>
      <c r="E152"/>
      <c r="F152"/>
      <c r="G152"/>
      <c r="H152" s="30"/>
      <c r="I152" s="537"/>
      <c r="J152" s="537"/>
      <c r="K152" s="537"/>
      <c r="L152" s="538">
        <v>0</v>
      </c>
      <c r="M152" s="538">
        <v>20</v>
      </c>
      <c r="N152" s="538"/>
      <c r="O152" s="538"/>
      <c r="P152" s="538">
        <v>0</v>
      </c>
      <c r="Q152" s="538"/>
      <c r="R152" s="79">
        <v>20</v>
      </c>
    </row>
    <row r="153" spans="1:18" s="11" customFormat="1" ht="13.2" hidden="1" customHeight="1">
      <c r="A153" s="541" t="s">
        <v>1593</v>
      </c>
      <c r="B153" s="541"/>
      <c r="C153"/>
      <c r="D153"/>
      <c r="E153"/>
      <c r="F153"/>
      <c r="G153"/>
      <c r="H153" s="30"/>
      <c r="I153" s="538"/>
      <c r="J153" s="538"/>
      <c r="K153" s="538"/>
      <c r="L153"/>
      <c r="M153" s="537">
        <v>-18</v>
      </c>
      <c r="N153"/>
      <c r="O153"/>
      <c r="P153"/>
      <c r="Q153"/>
      <c r="R153" s="79">
        <v>-18</v>
      </c>
    </row>
    <row r="154" spans="1:18" s="11" customFormat="1" ht="13.2">
      <c r="A154" s="525" t="s">
        <v>1594</v>
      </c>
      <c r="B154" s="413">
        <v>1946</v>
      </c>
      <c r="C154" s="413">
        <v>132</v>
      </c>
      <c r="D154" s="413">
        <v>-67</v>
      </c>
      <c r="E154" s="413">
        <v>306</v>
      </c>
      <c r="F154" s="413">
        <v>0</v>
      </c>
      <c r="G154" s="542">
        <v>6</v>
      </c>
      <c r="H154" s="377">
        <v>2311</v>
      </c>
    </row>
    <row r="155" spans="1:18" s="11" customFormat="1" ht="13.2">
      <c r="A155" s="525" t="s">
        <v>1595</v>
      </c>
      <c r="B155" s="377">
        <v>1946</v>
      </c>
      <c r="C155" s="377">
        <v>132</v>
      </c>
      <c r="D155" s="377">
        <v>-67</v>
      </c>
      <c r="E155" s="377">
        <v>306</v>
      </c>
      <c r="F155" s="377">
        <v>0</v>
      </c>
      <c r="G155" s="551">
        <v>6</v>
      </c>
      <c r="H155" s="377">
        <v>2311</v>
      </c>
    </row>
    <row r="156" spans="1:18" s="11" customFormat="1" ht="13.2" hidden="1">
      <c r="A156" s="1197"/>
      <c r="B156" s="1197"/>
      <c r="C156" s="413"/>
      <c r="D156" s="413"/>
      <c r="E156" s="413"/>
      <c r="F156" s="413"/>
      <c r="G156" s="413"/>
      <c r="H156" s="413"/>
      <c r="I156" s="552">
        <v>0</v>
      </c>
      <c r="J156" s="413">
        <v>0</v>
      </c>
      <c r="K156" s="413">
        <v>0</v>
      </c>
      <c r="L156" s="413">
        <v>0</v>
      </c>
      <c r="M156" s="1197">
        <v>0</v>
      </c>
      <c r="N156" s="1197"/>
      <c r="O156" s="413">
        <v>0</v>
      </c>
    </row>
    <row r="157" spans="1:18" s="11" customFormat="1" ht="13.2" hidden="1">
      <c r="A157" s="1200" t="s">
        <v>1596</v>
      </c>
      <c r="B157" s="1201"/>
      <c r="C157" s="412">
        <f t="shared" ref="C157:I157" si="2">C156</f>
        <v>0</v>
      </c>
      <c r="D157" s="412">
        <f t="shared" si="2"/>
        <v>0</v>
      </c>
      <c r="E157" s="412">
        <f t="shared" si="2"/>
        <v>0</v>
      </c>
      <c r="F157" s="412">
        <f t="shared" si="2"/>
        <v>0</v>
      </c>
      <c r="G157" s="412">
        <f t="shared" si="2"/>
        <v>0</v>
      </c>
      <c r="H157" s="412">
        <f t="shared" si="2"/>
        <v>0</v>
      </c>
      <c r="I157" s="553">
        <f t="shared" si="2"/>
        <v>0</v>
      </c>
    </row>
    <row r="158" spans="1:18" s="11" customFormat="1" ht="12.45" customHeight="1">
      <c r="A158" s="1196" t="s">
        <v>1597</v>
      </c>
      <c r="B158" s="1196"/>
      <c r="C158" s="1196"/>
      <c r="D158" s="1196"/>
      <c r="E158" s="1196"/>
      <c r="F158" s="1196"/>
      <c r="G158" s="1196"/>
      <c r="H158" s="1196"/>
      <c r="I158" s="145"/>
    </row>
    <row r="159" spans="1:18" s="11" customFormat="1" ht="24" customHeight="1">
      <c r="B159" s="70"/>
    </row>
    <row r="160" spans="1:18" s="11" customFormat="1" ht="12.6" customHeight="1">
      <c r="A160" s="983" t="s">
        <v>1598</v>
      </c>
      <c r="B160" s="983"/>
      <c r="C160" s="983"/>
      <c r="D160" s="983"/>
      <c r="E160" s="983"/>
      <c r="F160" s="983"/>
      <c r="G160" s="983"/>
      <c r="H160" s="983"/>
      <c r="I160" s="983"/>
    </row>
    <row r="161" spans="1:15" s="11" customFormat="1">
      <c r="A161" s="1202" t="s">
        <v>1599</v>
      </c>
      <c r="B161" s="1202"/>
      <c r="C161" s="1202"/>
      <c r="D161" s="1202"/>
      <c r="E161" s="1202"/>
      <c r="F161" s="1202"/>
      <c r="G161" s="1202"/>
      <c r="H161" s="1202"/>
      <c r="I161" s="1202"/>
    </row>
    <row r="162" spans="1:15" s="11" customFormat="1" ht="13.2">
      <c r="A162" s="990"/>
      <c r="B162" s="990"/>
      <c r="C162" s="268" t="s">
        <v>243</v>
      </c>
      <c r="D162" s="268" t="s">
        <v>910</v>
      </c>
      <c r="E162" s="268" t="s">
        <v>257</v>
      </c>
      <c r="F162" s="268" t="s">
        <v>911</v>
      </c>
      <c r="G162" s="268" t="s">
        <v>1562</v>
      </c>
      <c r="H162" s="268" t="s">
        <v>398</v>
      </c>
      <c r="I162" s="268" t="s">
        <v>178</v>
      </c>
    </row>
    <row r="163" spans="1:15" s="11" customFormat="1" ht="29.1" customHeight="1">
      <c r="A163" s="1206" t="s">
        <v>1600</v>
      </c>
      <c r="B163" s="1206"/>
      <c r="C163" s="402">
        <v>-352</v>
      </c>
      <c r="D163" s="402">
        <v>158</v>
      </c>
      <c r="E163" s="402">
        <v>-53</v>
      </c>
      <c r="F163" s="402">
        <v>116</v>
      </c>
      <c r="G163" s="402">
        <v>4</v>
      </c>
      <c r="H163" s="402">
        <v>1</v>
      </c>
      <c r="I163" s="365">
        <v>-126</v>
      </c>
    </row>
    <row r="164" spans="1:15" s="11" customFormat="1" ht="12.6" customHeight="1">
      <c r="A164" s="1210" t="s">
        <v>1567</v>
      </c>
      <c r="B164" s="1210"/>
      <c r="C164" s="1210"/>
      <c r="D164" s="1210"/>
      <c r="E164" s="1210"/>
      <c r="F164" s="1210"/>
      <c r="G164" s="1210"/>
      <c r="H164" s="1210"/>
      <c r="I164" s="1210"/>
    </row>
    <row r="165" spans="1:15" s="11" customFormat="1" ht="12.6" customHeight="1">
      <c r="A165" s="1207" t="s">
        <v>1601</v>
      </c>
      <c r="B165" s="1207"/>
      <c r="C165" s="402">
        <v>171</v>
      </c>
      <c r="D165" s="402">
        <v>25</v>
      </c>
      <c r="E165" s="402">
        <v>3</v>
      </c>
      <c r="F165" s="402">
        <v>27</v>
      </c>
      <c r="G165" s="402">
        <v>0</v>
      </c>
      <c r="H165" s="402">
        <v>0</v>
      </c>
      <c r="I165" s="365">
        <v>226</v>
      </c>
    </row>
    <row r="166" spans="1:15" s="11" customFormat="1" ht="12.6" customHeight="1">
      <c r="A166" s="1207" t="s">
        <v>1602</v>
      </c>
      <c r="B166" s="1207"/>
      <c r="C166" s="402">
        <v>0</v>
      </c>
      <c r="D166" s="402">
        <v>-85</v>
      </c>
      <c r="E166" s="402">
        <v>0</v>
      </c>
      <c r="F166" s="402">
        <v>0</v>
      </c>
      <c r="G166" s="402">
        <v>0</v>
      </c>
      <c r="H166" s="402">
        <v>0</v>
      </c>
      <c r="I166" s="365">
        <v>-85</v>
      </c>
    </row>
    <row r="167" spans="1:15" s="11" customFormat="1" ht="12.6" customHeight="1">
      <c r="A167" s="1207" t="s">
        <v>1603</v>
      </c>
      <c r="B167" s="1207"/>
      <c r="C167" s="402">
        <v>-3</v>
      </c>
      <c r="D167" s="402">
        <v>0</v>
      </c>
      <c r="E167" s="402">
        <v>-6</v>
      </c>
      <c r="F167" s="402">
        <v>3</v>
      </c>
      <c r="G167" s="402">
        <v>0</v>
      </c>
      <c r="H167" s="402">
        <v>0</v>
      </c>
      <c r="I167" s="365">
        <v>-6</v>
      </c>
    </row>
    <row r="168" spans="1:15" s="11" customFormat="1" ht="29.1" customHeight="1">
      <c r="A168" s="1207" t="s">
        <v>1604</v>
      </c>
      <c r="B168" s="1207"/>
      <c r="C168" s="402">
        <v>117</v>
      </c>
      <c r="D168" s="402">
        <v>0</v>
      </c>
      <c r="E168" s="402">
        <v>0</v>
      </c>
      <c r="F168" s="402">
        <v>0</v>
      </c>
      <c r="G168" s="402">
        <v>0</v>
      </c>
      <c r="H168" s="402">
        <v>0</v>
      </c>
      <c r="I168" s="365">
        <v>117</v>
      </c>
    </row>
    <row r="169" spans="1:15" s="11" customFormat="1" ht="29.85" customHeight="1">
      <c r="A169" s="1207" t="s">
        <v>1574</v>
      </c>
      <c r="B169" s="1207"/>
      <c r="C169" s="402">
        <v>11</v>
      </c>
      <c r="D169" s="402">
        <v>2</v>
      </c>
      <c r="E169" s="402">
        <v>-11</v>
      </c>
      <c r="F169" s="402">
        <v>0</v>
      </c>
      <c r="G169" s="402">
        <v>0</v>
      </c>
      <c r="H169" s="402">
        <v>-4</v>
      </c>
      <c r="I169" s="365">
        <v>-2</v>
      </c>
    </row>
    <row r="170" spans="1:15" s="11" customFormat="1" ht="12.6" customHeight="1">
      <c r="A170" s="1207" t="s">
        <v>1605</v>
      </c>
      <c r="B170" s="1207"/>
      <c r="C170" s="402">
        <v>-39</v>
      </c>
      <c r="D170" s="402">
        <v>0</v>
      </c>
      <c r="E170" s="402">
        <v>0</v>
      </c>
      <c r="F170" s="402">
        <v>0</v>
      </c>
      <c r="G170" s="402">
        <v>0</v>
      </c>
      <c r="H170" s="402">
        <v>0</v>
      </c>
      <c r="I170" s="365">
        <v>-39</v>
      </c>
    </row>
    <row r="171" spans="1:15" s="11" customFormat="1" ht="12.6" customHeight="1">
      <c r="A171" s="1207" t="s">
        <v>1577</v>
      </c>
      <c r="B171" s="1207"/>
      <c r="C171" s="402">
        <v>40</v>
      </c>
      <c r="D171" s="402">
        <v>0</v>
      </c>
      <c r="E171" s="402">
        <v>-1</v>
      </c>
      <c r="F171" s="402">
        <v>0</v>
      </c>
      <c r="G171" s="402">
        <v>0</v>
      </c>
      <c r="H171" s="402">
        <v>0</v>
      </c>
      <c r="I171" s="365">
        <v>39</v>
      </c>
    </row>
    <row r="172" spans="1:15" s="11" customFormat="1" ht="12.6" customHeight="1">
      <c r="A172" s="1207" t="s">
        <v>1579</v>
      </c>
      <c r="B172" s="1207"/>
      <c r="C172" s="402">
        <v>1</v>
      </c>
      <c r="D172" s="402">
        <v>-10</v>
      </c>
      <c r="E172" s="402">
        <v>0</v>
      </c>
      <c r="F172" s="402">
        <v>11</v>
      </c>
      <c r="G172" s="402">
        <v>-4</v>
      </c>
      <c r="H172" s="402">
        <v>0</v>
      </c>
      <c r="I172" s="365">
        <v>-2</v>
      </c>
    </row>
    <row r="173" spans="1:15" s="11" customFormat="1" ht="12.6" customHeight="1">
      <c r="A173" s="1207" t="s">
        <v>1581</v>
      </c>
      <c r="B173" s="1207"/>
      <c r="C173" s="402">
        <v>26</v>
      </c>
      <c r="D173" s="402">
        <v>-14</v>
      </c>
      <c r="E173" s="402">
        <v>-13</v>
      </c>
      <c r="F173" s="402">
        <v>3</v>
      </c>
      <c r="G173" s="402">
        <v>0</v>
      </c>
      <c r="H173" s="402">
        <v>0</v>
      </c>
      <c r="I173" s="365">
        <v>2</v>
      </c>
    </row>
    <row r="174" spans="1:15" s="11" customFormat="1" ht="12.6" customHeight="1">
      <c r="A174" s="1207" t="s">
        <v>398</v>
      </c>
      <c r="B174" s="1207"/>
      <c r="C174" s="402">
        <v>-8</v>
      </c>
      <c r="D174" s="402">
        <v>3</v>
      </c>
      <c r="E174" s="402">
        <v>1</v>
      </c>
      <c r="F174" s="402">
        <v>-4</v>
      </c>
      <c r="G174" s="402">
        <v>0</v>
      </c>
      <c r="H174" s="402">
        <v>4</v>
      </c>
      <c r="I174" s="365">
        <v>-4</v>
      </c>
    </row>
    <row r="175" spans="1:15" s="11" customFormat="1" ht="12.6" customHeight="1">
      <c r="A175" s="1197" t="s">
        <v>1606</v>
      </c>
      <c r="B175" s="1197"/>
      <c r="C175" s="413">
        <v>-36</v>
      </c>
      <c r="D175" s="413">
        <v>79</v>
      </c>
      <c r="E175" s="413">
        <v>-80</v>
      </c>
      <c r="F175" s="413">
        <v>156</v>
      </c>
      <c r="G175" s="413">
        <v>0</v>
      </c>
      <c r="H175" s="413">
        <v>1</v>
      </c>
      <c r="I175" s="377">
        <v>120</v>
      </c>
      <c r="J175" s="115"/>
    </row>
    <row r="176" spans="1:15" s="11" customFormat="1" ht="12.6" customHeight="1">
      <c r="A176" s="1197" t="s">
        <v>1596</v>
      </c>
      <c r="B176" s="1197"/>
      <c r="C176" s="377">
        <v>-36</v>
      </c>
      <c r="D176" s="377">
        <v>79</v>
      </c>
      <c r="E176" s="377">
        <v>-80</v>
      </c>
      <c r="F176" s="377">
        <v>156</v>
      </c>
      <c r="G176" s="377">
        <v>0</v>
      </c>
      <c r="H176" s="377">
        <v>1</v>
      </c>
      <c r="I176" s="377">
        <v>120</v>
      </c>
      <c r="O176" s="72"/>
    </row>
    <row r="177" spans="1:15" s="11" customFormat="1" ht="12.6" customHeight="1">
      <c r="A177" s="1196" t="s">
        <v>1597</v>
      </c>
      <c r="B177" s="1196"/>
      <c r="C177" s="1196"/>
      <c r="D177" s="1196"/>
      <c r="E177" s="1196"/>
      <c r="F177" s="1196"/>
      <c r="G177" s="1196"/>
      <c r="H177" s="1196"/>
      <c r="I177" s="1196"/>
      <c r="O177" s="72"/>
    </row>
    <row r="178" spans="1:15" s="11" customFormat="1" ht="12.6" customHeight="1">
      <c r="A178" s="532"/>
      <c r="B178" s="532"/>
      <c r="C178" s="532"/>
      <c r="D178" s="532"/>
      <c r="E178" s="532"/>
      <c r="F178" s="532"/>
      <c r="G178" s="532"/>
      <c r="H178" s="532"/>
      <c r="I178" s="532"/>
      <c r="O178" s="72"/>
    </row>
    <row r="179" spans="1:15" s="11" customFormat="1" ht="12.6" customHeight="1">
      <c r="A179" s="3"/>
      <c r="B179"/>
      <c r="C179"/>
      <c r="D179"/>
      <c r="E179"/>
      <c r="F179"/>
      <c r="G179"/>
      <c r="H179"/>
      <c r="I179"/>
      <c r="O179" s="72"/>
    </row>
    <row r="180" spans="1:15" s="11" customFormat="1" ht="12.6" customHeight="1">
      <c r="A180" s="1191" t="s">
        <v>1607</v>
      </c>
      <c r="B180" s="1191"/>
      <c r="C180" s="1191"/>
      <c r="D180" s="1191"/>
      <c r="E180" s="1191"/>
      <c r="F180" s="1191"/>
      <c r="G180"/>
      <c r="H180"/>
      <c r="I180"/>
      <c r="O180" s="72"/>
    </row>
    <row r="181" spans="1:15" s="11" customFormat="1" ht="12.6" customHeight="1">
      <c r="A181" s="3" t="s">
        <v>1608</v>
      </c>
      <c r="B181"/>
      <c r="C181"/>
      <c r="D181"/>
      <c r="E181"/>
      <c r="F181"/>
      <c r="G181"/>
      <c r="H181"/>
      <c r="I181"/>
      <c r="O181" s="72"/>
    </row>
    <row r="182" spans="1:15" s="11" customFormat="1" ht="79.95" customHeight="1">
      <c r="A182" s="1198"/>
      <c r="B182" s="1198"/>
      <c r="C182" s="143" t="s">
        <v>1609</v>
      </c>
      <c r="D182" s="143" t="s">
        <v>1610</v>
      </c>
      <c r="E182" s="143" t="s">
        <v>1611</v>
      </c>
      <c r="F182" s="143" t="s">
        <v>1612</v>
      </c>
      <c r="L182" s="72"/>
    </row>
    <row r="183" spans="1:15" s="11" customFormat="1" ht="12.6" customHeight="1">
      <c r="A183" s="1199" t="s">
        <v>1613</v>
      </c>
      <c r="B183" s="1199"/>
      <c r="C183" s="1199"/>
      <c r="D183" s="1199"/>
      <c r="E183" s="1199"/>
      <c r="F183" s="1199"/>
      <c r="G183"/>
      <c r="H183"/>
      <c r="I183"/>
      <c r="O183" s="72"/>
    </row>
    <row r="184" spans="1:15" s="11" customFormat="1" ht="12.6" customHeight="1">
      <c r="A184" s="1193" t="s">
        <v>1614</v>
      </c>
      <c r="B184" s="1193"/>
      <c r="C184" s="403">
        <v>18886.222845483026</v>
      </c>
      <c r="D184" s="403">
        <v>5513.1646652079071</v>
      </c>
      <c r="E184" s="564">
        <v>25662.073258894899</v>
      </c>
      <c r="F184" s="403">
        <v>1224.6911611104767</v>
      </c>
      <c r="L184" s="72"/>
    </row>
    <row r="185" spans="1:15" s="11" customFormat="1" ht="12.6" customHeight="1">
      <c r="A185" s="1193" t="s">
        <v>1615</v>
      </c>
      <c r="B185" s="1193"/>
      <c r="C185" s="403">
        <v>17316.120230590415</v>
      </c>
      <c r="D185" s="403">
        <v>6565.0555776534384</v>
      </c>
      <c r="E185" s="564">
        <v>42992.978332691237</v>
      </c>
      <c r="F185" s="403">
        <v>1217</v>
      </c>
      <c r="L185" s="72"/>
    </row>
    <row r="186" spans="1:15" s="11" customFormat="1" ht="12.45" customHeight="1">
      <c r="A186" s="1195" t="s">
        <v>1616</v>
      </c>
      <c r="B186" s="1195"/>
      <c r="C186" s="414">
        <f>C184-C185</f>
        <v>1570.1026148926103</v>
      </c>
      <c r="D186" s="414">
        <f>D184-D185</f>
        <v>-1051.8909124455313</v>
      </c>
      <c r="E186" s="414">
        <f>E184-E185</f>
        <v>-17330.905073796337</v>
      </c>
      <c r="F186" s="414">
        <f>F184-F185</f>
        <v>7.6911611104767417</v>
      </c>
      <c r="L186" s="72"/>
    </row>
    <row r="187" spans="1:15" s="11" customFormat="1" ht="12.6" customHeight="1">
      <c r="A187" s="562" t="s">
        <v>1617</v>
      </c>
      <c r="B187" s="563"/>
      <c r="C187" s="414"/>
      <c r="D187" s="414"/>
      <c r="E187" s="414"/>
      <c r="F187" s="414"/>
      <c r="G187"/>
      <c r="H187"/>
      <c r="I187"/>
      <c r="O187" s="72"/>
    </row>
    <row r="188" spans="1:15" s="11" customFormat="1" ht="12.6" hidden="1" customHeight="1">
      <c r="A188" s="560"/>
      <c r="B188"/>
      <c r="C188"/>
      <c r="D188"/>
      <c r="E188"/>
      <c r="F188"/>
      <c r="G188"/>
      <c r="H188"/>
      <c r="I188"/>
      <c r="O188" s="72"/>
    </row>
    <row r="189" spans="1:15" s="11" customFormat="1" ht="12.6" hidden="1" customHeight="1">
      <c r="A189" s="561" t="s">
        <v>1618</v>
      </c>
      <c r="B189"/>
      <c r="C189"/>
      <c r="D189"/>
      <c r="E189"/>
      <c r="F189"/>
      <c r="G189"/>
      <c r="H189"/>
      <c r="I189"/>
      <c r="O189" s="72"/>
    </row>
    <row r="190" spans="1:15" s="11" customFormat="1" ht="12.6" hidden="1" customHeight="1">
      <c r="A190"/>
      <c r="B190"/>
      <c r="C190"/>
      <c r="D190"/>
      <c r="E190"/>
      <c r="F190"/>
      <c r="G190"/>
      <c r="H190"/>
      <c r="I190"/>
      <c r="O190" s="72"/>
    </row>
    <row r="191" spans="1:15" s="11" customFormat="1" ht="12.6" customHeight="1">
      <c r="A191" s="1193" t="s">
        <v>1619</v>
      </c>
      <c r="B191" s="1193"/>
      <c r="C191" s="403">
        <v>-1536.9496533150068</v>
      </c>
      <c r="D191" s="403">
        <v>1027.0811117233688</v>
      </c>
      <c r="E191" s="403">
        <v>11207.013693597715</v>
      </c>
      <c r="F191" s="403">
        <v>0</v>
      </c>
      <c r="L191" s="72"/>
    </row>
    <row r="192" spans="1:15" s="11" customFormat="1" ht="28.5" customHeight="1">
      <c r="A192" s="1192" t="s">
        <v>1620</v>
      </c>
      <c r="B192" s="1192"/>
      <c r="C192" s="403">
        <v>-2.1072569389379248</v>
      </c>
      <c r="D192" s="403">
        <v>-10.546996216699444</v>
      </c>
      <c r="E192" s="403">
        <v>715.22595586050045</v>
      </c>
      <c r="F192" s="403">
        <v>-3.987335182710789</v>
      </c>
      <c r="L192" s="72"/>
    </row>
    <row r="193" spans="1:15" s="11" customFormat="1" ht="12.6" customHeight="1">
      <c r="A193" s="1193" t="s">
        <v>1621</v>
      </c>
      <c r="B193" s="1193"/>
      <c r="C193" s="403">
        <v>209.77635003573013</v>
      </c>
      <c r="D193" s="403">
        <v>-36.076069801716976</v>
      </c>
      <c r="E193" s="403">
        <v>5407.8735987144191</v>
      </c>
      <c r="F193" s="403">
        <v>0</v>
      </c>
      <c r="L193" s="72"/>
    </row>
    <row r="194" spans="1:15" s="11" customFormat="1" ht="21" customHeight="1">
      <c r="A194" s="1194" t="s">
        <v>1622</v>
      </c>
      <c r="B194" s="1194"/>
      <c r="C194" s="403">
        <v>-240.48331695771563</v>
      </c>
      <c r="D194" s="403">
        <v>70.835768487740665</v>
      </c>
      <c r="E194" s="403">
        <v>0.81988910998323727</v>
      </c>
      <c r="F194" s="403">
        <v>-3.1499502033999995</v>
      </c>
      <c r="L194" s="72"/>
    </row>
    <row r="195" spans="1:15" s="11" customFormat="1" ht="12.6" customHeight="1">
      <c r="A195" s="1193" t="s">
        <v>1623</v>
      </c>
      <c r="B195" s="1193"/>
      <c r="C195" s="601">
        <v>-0.3387377166688591</v>
      </c>
      <c r="D195" s="403">
        <v>0.59709808283818233</v>
      </c>
      <c r="E195" s="601">
        <v>-2.8063486322114129E-2</v>
      </c>
      <c r="F195" s="403">
        <v>-0.55387623126882857</v>
      </c>
      <c r="L195" s="72"/>
    </row>
    <row r="196" spans="1:15" s="11" customFormat="1" ht="12.45" customHeight="1">
      <c r="A196" s="1195" t="s">
        <v>1624</v>
      </c>
      <c r="B196" s="1195"/>
      <c r="C196" s="415">
        <f>SUM(C186:C195)</f>
        <v>1.1212697437201768E-11</v>
      </c>
      <c r="D196" s="415">
        <f>SUM(D186:D195)</f>
        <v>-1.699999973014954E-7</v>
      </c>
      <c r="E196" s="415">
        <f t="shared" ref="E196:F196" si="3">SUM(E186:E195)</f>
        <v>-4.14839725071392E-11</v>
      </c>
      <c r="F196" s="415">
        <f t="shared" si="3"/>
        <v>-5.0690287545229751E-7</v>
      </c>
      <c r="L196" s="72"/>
    </row>
    <row r="197" spans="1:15" s="73" customFormat="1" ht="25.35" customHeight="1">
      <c r="A197" s="11"/>
      <c r="B197" s="70"/>
      <c r="C197" s="11"/>
      <c r="D197" s="11"/>
      <c r="E197" s="11"/>
      <c r="F197" s="11"/>
      <c r="G197" s="11"/>
      <c r="H197" s="11"/>
      <c r="I197" s="11"/>
      <c r="J197" s="11"/>
      <c r="K197" s="11"/>
      <c r="O197" s="72"/>
    </row>
    <row r="198" spans="1:15" s="73" customFormat="1" ht="26.85" customHeight="1">
      <c r="A198" s="1191" t="s">
        <v>1625</v>
      </c>
      <c r="B198" s="1191"/>
      <c r="C198" s="1191"/>
      <c r="D198" s="1191"/>
      <c r="E198" s="1191"/>
      <c r="F198" s="1191"/>
      <c r="G198" s="11"/>
      <c r="H198" s="11"/>
      <c r="I198" s="11"/>
      <c r="J198" s="11"/>
      <c r="K198" s="11"/>
      <c r="O198" s="72"/>
    </row>
    <row r="199" spans="1:15" s="73" customFormat="1" ht="66">
      <c r="A199" s="1198"/>
      <c r="B199" s="1198"/>
      <c r="C199" s="143" t="s">
        <v>1609</v>
      </c>
      <c r="D199" s="143" t="s">
        <v>1610</v>
      </c>
      <c r="E199" s="143" t="s">
        <v>1611</v>
      </c>
      <c r="F199" s="143" t="s">
        <v>1612</v>
      </c>
      <c r="G199" s="11"/>
      <c r="H199" s="11"/>
      <c r="I199" s="11"/>
      <c r="J199" s="11"/>
      <c r="K199" s="11"/>
      <c r="O199" s="72"/>
    </row>
    <row r="200" spans="1:15" s="73" customFormat="1" ht="13.2">
      <c r="A200" s="1199" t="s">
        <v>1613</v>
      </c>
      <c r="B200" s="1199"/>
      <c r="C200" s="1199"/>
      <c r="D200" s="1199"/>
      <c r="E200" s="1199"/>
      <c r="F200" s="1199"/>
      <c r="G200" s="11"/>
      <c r="H200" s="11"/>
      <c r="I200" s="11"/>
      <c r="J200" s="11"/>
      <c r="K200" s="11"/>
      <c r="O200" s="72"/>
    </row>
    <row r="201" spans="1:15" s="73" customFormat="1" ht="13.2">
      <c r="A201" s="1193" t="s">
        <v>1614</v>
      </c>
      <c r="B201" s="1193"/>
      <c r="C201" s="403">
        <v>14188</v>
      </c>
      <c r="D201" s="403">
        <v>4477</v>
      </c>
      <c r="E201" s="403">
        <v>23464</v>
      </c>
      <c r="F201" s="403">
        <v>807</v>
      </c>
      <c r="G201" s="11"/>
      <c r="H201" s="11"/>
      <c r="I201" s="11"/>
      <c r="J201" s="11"/>
      <c r="K201" s="11"/>
      <c r="O201" s="72"/>
    </row>
    <row r="202" spans="1:15" s="73" customFormat="1" ht="13.2">
      <c r="A202" s="1193" t="s">
        <v>1615</v>
      </c>
      <c r="B202" s="1193"/>
      <c r="C202" s="403">
        <v>13481</v>
      </c>
      <c r="D202" s="403">
        <v>4532</v>
      </c>
      <c r="E202" s="403">
        <v>39899</v>
      </c>
      <c r="F202" s="403">
        <v>849</v>
      </c>
      <c r="G202" s="11"/>
      <c r="H202" s="11"/>
      <c r="I202" s="11"/>
      <c r="J202" s="11"/>
      <c r="K202" s="11"/>
      <c r="O202" s="72"/>
    </row>
    <row r="203" spans="1:15" s="73" customFormat="1" ht="13.2">
      <c r="A203" s="1195" t="s">
        <v>1616</v>
      </c>
      <c r="B203" s="1195"/>
      <c r="C203" s="414">
        <v>707</v>
      </c>
      <c r="D203" s="414">
        <v>-55</v>
      </c>
      <c r="E203" s="414">
        <v>-16435</v>
      </c>
      <c r="F203" s="414">
        <v>-42</v>
      </c>
      <c r="G203" s="11"/>
      <c r="H203" s="11"/>
      <c r="I203" s="11"/>
      <c r="J203" s="11"/>
      <c r="K203" s="11"/>
      <c r="O203" s="72"/>
    </row>
    <row r="204" spans="1:15" s="73" customFormat="1" ht="13.35" customHeight="1">
      <c r="A204" s="160" t="s">
        <v>1626</v>
      </c>
      <c r="B204" s="160"/>
      <c r="C204" s="160"/>
      <c r="D204" s="160"/>
      <c r="E204" s="160"/>
      <c r="F204" s="160"/>
      <c r="G204" s="11"/>
      <c r="H204" s="11"/>
      <c r="I204" s="11"/>
      <c r="J204" s="11"/>
      <c r="K204" s="11"/>
      <c r="O204" s="72"/>
    </row>
    <row r="205" spans="1:15" s="73" customFormat="1" ht="15.6">
      <c r="A205" s="1193" t="s">
        <v>1619</v>
      </c>
      <c r="B205" s="1193"/>
      <c r="C205" s="403">
        <v>-170</v>
      </c>
      <c r="D205" s="403">
        <v>272</v>
      </c>
      <c r="E205" s="403">
        <v>12799</v>
      </c>
      <c r="F205" s="403" t="s">
        <v>1627</v>
      </c>
      <c r="G205" s="11"/>
      <c r="H205" s="11"/>
      <c r="I205" s="11"/>
      <c r="J205" s="11"/>
      <c r="K205" s="11"/>
      <c r="O205" s="72"/>
    </row>
    <row r="206" spans="1:15" s="73" customFormat="1" ht="32.85" customHeight="1">
      <c r="A206" s="1192" t="s">
        <v>1620</v>
      </c>
      <c r="B206" s="1192"/>
      <c r="C206" s="403">
        <v>9</v>
      </c>
      <c r="D206" s="403">
        <v>3</v>
      </c>
      <c r="E206" s="403">
        <v>140</v>
      </c>
      <c r="F206" s="403">
        <v>-2</v>
      </c>
      <c r="G206" s="11"/>
      <c r="H206" s="11"/>
      <c r="I206" s="11"/>
      <c r="J206" s="11"/>
      <c r="K206" s="11"/>
      <c r="O206" s="72"/>
    </row>
    <row r="207" spans="1:15" s="73" customFormat="1" ht="15.6">
      <c r="A207" s="1193" t="s">
        <v>1621</v>
      </c>
      <c r="B207" s="1193"/>
      <c r="C207" s="403">
        <v>210</v>
      </c>
      <c r="D207" s="403">
        <v>37</v>
      </c>
      <c r="E207" s="403">
        <v>3495</v>
      </c>
      <c r="F207" s="403" t="s">
        <v>1627</v>
      </c>
      <c r="G207" s="11"/>
      <c r="H207" s="11"/>
      <c r="I207" s="11"/>
      <c r="J207" s="11"/>
      <c r="K207" s="11"/>
      <c r="O207" s="72"/>
    </row>
    <row r="208" spans="1:15" s="73" customFormat="1" ht="29.85" customHeight="1">
      <c r="A208" s="1194" t="s">
        <v>1622</v>
      </c>
      <c r="B208" s="1194"/>
      <c r="C208" s="403">
        <v>-755</v>
      </c>
      <c r="D208" s="403">
        <v>-258</v>
      </c>
      <c r="E208" s="403" t="s">
        <v>1628</v>
      </c>
      <c r="F208" s="403">
        <v>44</v>
      </c>
      <c r="G208" s="11"/>
      <c r="H208" s="11"/>
      <c r="I208" s="11"/>
      <c r="J208" s="11"/>
      <c r="K208" s="11"/>
      <c r="O208" s="72"/>
    </row>
    <row r="209" spans="1:15" s="73" customFormat="1" ht="15.6">
      <c r="A209" s="1193" t="s">
        <v>1623</v>
      </c>
      <c r="B209" s="1193"/>
      <c r="C209" s="403">
        <v>-1</v>
      </c>
      <c r="D209" s="403">
        <v>0</v>
      </c>
      <c r="E209" s="403">
        <v>0</v>
      </c>
      <c r="F209" s="403">
        <v>-1</v>
      </c>
      <c r="G209" s="11"/>
      <c r="H209" s="11"/>
      <c r="I209" s="11"/>
      <c r="J209" s="11"/>
      <c r="K209" s="11"/>
      <c r="O209" s="72"/>
    </row>
    <row r="210" spans="1:15" s="73" customFormat="1" ht="13.2">
      <c r="A210" s="1195" t="s">
        <v>1624</v>
      </c>
      <c r="B210" s="1195"/>
      <c r="C210" s="415">
        <v>0</v>
      </c>
      <c r="D210" s="415">
        <v>0</v>
      </c>
      <c r="E210" s="415">
        <v>0</v>
      </c>
      <c r="F210" s="415">
        <v>0</v>
      </c>
      <c r="G210" s="446"/>
      <c r="H210" s="11"/>
      <c r="I210" s="11"/>
      <c r="J210" s="11"/>
      <c r="K210" s="11"/>
      <c r="O210" s="72"/>
    </row>
    <row r="211" spans="1:15" s="73" customFormat="1" ht="27.6" customHeight="1">
      <c r="A211" s="11"/>
      <c r="B211" s="70"/>
      <c r="C211" s="11"/>
      <c r="D211" s="11"/>
      <c r="E211" s="11"/>
      <c r="F211" s="11"/>
      <c r="G211" s="11"/>
      <c r="H211" s="11"/>
      <c r="I211" s="11"/>
      <c r="J211" s="11"/>
      <c r="K211" s="11"/>
      <c r="O211" s="72"/>
    </row>
    <row r="212" spans="1:15" s="73" customFormat="1" ht="26.1" customHeight="1">
      <c r="A212" s="1191" t="s">
        <v>1629</v>
      </c>
      <c r="B212" s="1191"/>
      <c r="C212" s="1191"/>
      <c r="D212" s="1191"/>
      <c r="E212" s="1191"/>
      <c r="F212" s="1191"/>
      <c r="G212" s="11"/>
      <c r="H212" s="11"/>
      <c r="I212" s="11"/>
      <c r="J212" s="11"/>
      <c r="K212" s="11"/>
      <c r="O212" s="72"/>
    </row>
    <row r="213" spans="1:15" s="73" customFormat="1" ht="66">
      <c r="A213" s="1198"/>
      <c r="B213" s="1198"/>
      <c r="C213" s="143" t="s">
        <v>1609</v>
      </c>
      <c r="D213" s="143" t="s">
        <v>1610</v>
      </c>
      <c r="E213" s="143" t="s">
        <v>1611</v>
      </c>
      <c r="F213" s="143" t="s">
        <v>1612</v>
      </c>
      <c r="G213" s="11"/>
      <c r="H213" s="11"/>
      <c r="I213" s="11"/>
      <c r="J213" s="11"/>
      <c r="K213" s="11"/>
      <c r="O213" s="72"/>
    </row>
    <row r="214" spans="1:15" s="73" customFormat="1" ht="13.2">
      <c r="A214" s="1199" t="s">
        <v>1613</v>
      </c>
      <c r="B214" s="1199"/>
      <c r="C214" s="1199"/>
      <c r="D214" s="1199"/>
      <c r="E214" s="1199"/>
      <c r="F214" s="1199"/>
      <c r="G214" s="11"/>
      <c r="H214" s="11"/>
      <c r="I214" s="11"/>
      <c r="J214" s="11"/>
      <c r="K214" s="11"/>
      <c r="O214" s="72"/>
    </row>
    <row r="215" spans="1:15" s="73" customFormat="1" ht="13.2">
      <c r="A215" s="1193" t="s">
        <v>1614</v>
      </c>
      <c r="B215" s="1193"/>
      <c r="C215" s="403">
        <v>9175.904267164311</v>
      </c>
      <c r="D215" s="403">
        <v>-967.37108196336567</v>
      </c>
      <c r="E215" s="403">
        <v>20993.667010083504</v>
      </c>
      <c r="F215" s="403">
        <v>177.57273792359999</v>
      </c>
      <c r="G215" s="11"/>
      <c r="H215" s="11"/>
      <c r="I215" s="11"/>
      <c r="J215" s="11"/>
      <c r="K215" s="11"/>
      <c r="O215" s="72"/>
    </row>
    <row r="216" spans="1:15" s="73" customFormat="1" ht="13.2">
      <c r="A216" s="1193" t="s">
        <v>1615</v>
      </c>
      <c r="B216" s="1193"/>
      <c r="C216" s="403">
        <v>8947.7039678515248</v>
      </c>
      <c r="D216" s="403">
        <v>-1136.4669432604589</v>
      </c>
      <c r="E216" s="403">
        <v>35533.895728973461</v>
      </c>
      <c r="F216" s="403">
        <v>232.76538371999999</v>
      </c>
      <c r="G216" s="11"/>
      <c r="H216" s="11"/>
      <c r="I216" s="11"/>
      <c r="J216" s="11"/>
      <c r="K216" s="11"/>
      <c r="O216" s="72"/>
    </row>
    <row r="217" spans="1:15" s="73" customFormat="1" ht="13.2">
      <c r="A217" s="1195" t="s">
        <v>1616</v>
      </c>
      <c r="B217" s="1195"/>
      <c r="C217" s="414">
        <f>C215-C216</f>
        <v>228.20029931278623</v>
      </c>
      <c r="D217" s="414">
        <f>D215-D216</f>
        <v>169.09586129709328</v>
      </c>
      <c r="E217" s="414">
        <f>E215-E216</f>
        <v>-14540.228718889957</v>
      </c>
      <c r="F217" s="414">
        <f>F215-F216</f>
        <v>-55.192645796400001</v>
      </c>
      <c r="G217" s="11"/>
      <c r="H217" s="11"/>
      <c r="I217" s="11"/>
      <c r="J217" s="11"/>
      <c r="K217" s="11"/>
      <c r="O217" s="72"/>
    </row>
    <row r="218" spans="1:15" s="73" customFormat="1" ht="13.35" customHeight="1">
      <c r="A218" s="160" t="s">
        <v>1626</v>
      </c>
      <c r="B218" s="160"/>
      <c r="C218" s="160"/>
      <c r="D218" s="160"/>
      <c r="E218" s="160"/>
      <c r="F218" s="160"/>
      <c r="G218" s="11"/>
      <c r="H218" s="11"/>
      <c r="I218" s="11"/>
      <c r="J218" s="11"/>
      <c r="K218" s="11"/>
      <c r="O218" s="72"/>
    </row>
    <row r="219" spans="1:15" s="73" customFormat="1" ht="15.6">
      <c r="A219" s="1193" t="s">
        <v>1619</v>
      </c>
      <c r="B219" s="1193"/>
      <c r="C219" s="403">
        <v>-107.51828597474572</v>
      </c>
      <c r="D219" s="403">
        <v>-95.285258584279433</v>
      </c>
      <c r="E219" s="403">
        <v>12546.18496485672</v>
      </c>
      <c r="F219" s="403">
        <v>0</v>
      </c>
      <c r="G219" s="11"/>
      <c r="H219" s="11"/>
      <c r="I219" s="11"/>
      <c r="J219" s="11"/>
      <c r="K219" s="11"/>
      <c r="O219" s="72"/>
    </row>
    <row r="220" spans="1:15" s="73" customFormat="1" ht="32.85" customHeight="1">
      <c r="A220" s="1194" t="s">
        <v>1620</v>
      </c>
      <c r="B220" s="1194"/>
      <c r="C220" s="403">
        <v>-26.282737083394668</v>
      </c>
      <c r="D220" s="403">
        <v>-27.628529843097894</v>
      </c>
      <c r="E220" s="403">
        <v>-163.4975690326296</v>
      </c>
      <c r="F220" s="403">
        <v>6.8226436394754808</v>
      </c>
      <c r="G220" s="11"/>
      <c r="H220" s="11"/>
      <c r="I220" s="11"/>
      <c r="J220" s="11"/>
      <c r="K220" s="11"/>
      <c r="O220" s="72"/>
    </row>
    <row r="221" spans="1:15" s="73" customFormat="1" ht="15.6">
      <c r="A221" s="1193" t="s">
        <v>1621</v>
      </c>
      <c r="B221" s="1193"/>
      <c r="C221" s="403">
        <v>141.86079791785002</v>
      </c>
      <c r="D221" s="403">
        <v>-135.83797878204228</v>
      </c>
      <c r="E221" s="403">
        <v>1651.1239118091901</v>
      </c>
      <c r="F221" s="403">
        <v>0</v>
      </c>
      <c r="G221" s="11"/>
      <c r="H221" s="11"/>
      <c r="I221" s="11"/>
      <c r="J221" s="11"/>
      <c r="K221" s="11"/>
      <c r="O221" s="72"/>
    </row>
    <row r="222" spans="1:15" s="73" customFormat="1" ht="29.85" customHeight="1">
      <c r="A222" s="1194" t="s">
        <v>1622</v>
      </c>
      <c r="B222" s="1194"/>
      <c r="C222" s="403">
        <v>-233.87033202998458</v>
      </c>
      <c r="D222" s="403">
        <v>92.706123436613709</v>
      </c>
      <c r="E222" s="403">
        <v>-1.4069609999999999</v>
      </c>
      <c r="F222" s="403">
        <v>48.267672102923122</v>
      </c>
      <c r="G222" s="11"/>
      <c r="H222" s="11"/>
      <c r="I222" s="11"/>
      <c r="J222" s="11"/>
      <c r="K222" s="11"/>
      <c r="O222" s="72"/>
    </row>
    <row r="223" spans="1:15" s="73" customFormat="1" ht="15.6">
      <c r="A223" s="1193" t="s">
        <v>1623</v>
      </c>
      <c r="B223" s="1193"/>
      <c r="C223" s="403">
        <v>-2.3897421425109804</v>
      </c>
      <c r="D223" s="403">
        <v>-3.0502175242869929</v>
      </c>
      <c r="E223" s="403">
        <v>0.24809084931384087</v>
      </c>
      <c r="F223" s="403">
        <v>0.12420748544697791</v>
      </c>
      <c r="G223" s="11"/>
      <c r="H223" s="11"/>
      <c r="I223" s="11"/>
      <c r="J223" s="11"/>
      <c r="K223" s="11"/>
      <c r="O223" s="72"/>
    </row>
    <row r="224" spans="1:15" s="73" customFormat="1" ht="13.2">
      <c r="A224" s="1195" t="s">
        <v>1624</v>
      </c>
      <c r="B224" s="1195"/>
      <c r="C224" s="415">
        <f>SUM(C217:C223)</f>
        <v>3.1485924978369439E-13</v>
      </c>
      <c r="D224" s="415">
        <f t="shared" ref="D224:F224" si="4">SUM(D217:D223)</f>
        <v>3.8324898810060404E-13</v>
      </c>
      <c r="E224" s="415">
        <f t="shared" si="4"/>
        <v>-507.57628140736256</v>
      </c>
      <c r="F224" s="415">
        <f t="shared" si="4"/>
        <v>2.1877431445578743E-2</v>
      </c>
      <c r="G224" s="11"/>
      <c r="H224" s="11"/>
      <c r="I224" s="11"/>
      <c r="J224" s="11"/>
      <c r="K224" s="11"/>
      <c r="O224" s="72"/>
    </row>
    <row r="225" spans="1:15" s="73" customFormat="1" ht="21.6" customHeight="1">
      <c r="A225" s="11"/>
      <c r="B225" s="70"/>
      <c r="C225" s="11"/>
      <c r="D225" s="11"/>
      <c r="E225" s="11"/>
      <c r="F225" s="11"/>
      <c r="G225" s="11"/>
      <c r="H225" s="11"/>
      <c r="I225" s="11"/>
      <c r="J225" s="11"/>
      <c r="K225" s="11"/>
      <c r="O225" s="72"/>
    </row>
    <row r="226" spans="1:15" s="11" customFormat="1" ht="28.35" customHeight="1">
      <c r="A226" s="1191" t="s">
        <v>1630</v>
      </c>
      <c r="B226" s="1191"/>
      <c r="C226" s="1191"/>
      <c r="D226" s="1191"/>
      <c r="E226" s="1191"/>
      <c r="F226" s="1191"/>
      <c r="O226" s="74"/>
    </row>
    <row r="227" spans="1:15" s="11" customFormat="1" ht="66">
      <c r="A227" s="1198"/>
      <c r="B227" s="1198"/>
      <c r="C227" s="143" t="s">
        <v>1609</v>
      </c>
      <c r="D227" s="143" t="s">
        <v>1610</v>
      </c>
      <c r="E227" s="143" t="s">
        <v>1611</v>
      </c>
      <c r="F227" s="143" t="s">
        <v>1612</v>
      </c>
      <c r="G227" s="26"/>
      <c r="H227" s="26"/>
      <c r="O227" s="72"/>
    </row>
    <row r="228" spans="1:15" s="11" customFormat="1" ht="13.2">
      <c r="A228" s="1199" t="s">
        <v>1613</v>
      </c>
      <c r="B228" s="1199"/>
      <c r="C228" s="1199"/>
      <c r="D228" s="1199"/>
      <c r="E228" s="1199"/>
      <c r="F228" s="1199"/>
      <c r="O228" s="72"/>
    </row>
    <row r="229" spans="1:15" s="11" customFormat="1" ht="13.2">
      <c r="A229" s="1193" t="s">
        <v>1614</v>
      </c>
      <c r="B229" s="1193"/>
      <c r="C229" s="403">
        <v>11960.505730941093</v>
      </c>
      <c r="D229" s="403">
        <v>-672.20226749851815</v>
      </c>
      <c r="E229" s="403">
        <v>19378.512637838448</v>
      </c>
      <c r="F229" s="403">
        <v>604.58811126900002</v>
      </c>
      <c r="O229" s="72"/>
    </row>
    <row r="230" spans="1:15" s="11" customFormat="1" ht="12.6" customHeight="1">
      <c r="A230" s="1193" t="s">
        <v>1615</v>
      </c>
      <c r="B230" s="1193"/>
      <c r="C230" s="403">
        <v>11933.982706511108</v>
      </c>
      <c r="D230" s="403">
        <v>-467.84508311167718</v>
      </c>
      <c r="E230" s="403">
        <v>33411.152456435622</v>
      </c>
      <c r="F230" s="403">
        <v>594.31098699999995</v>
      </c>
      <c r="O230" s="72"/>
    </row>
    <row r="231" spans="1:15" s="11" customFormat="1" ht="13.2">
      <c r="A231" s="1195" t="s">
        <v>1616</v>
      </c>
      <c r="B231" s="1195"/>
      <c r="C231" s="414">
        <v>26.523024429985526</v>
      </c>
      <c r="D231" s="414">
        <v>-204.35718438684097</v>
      </c>
      <c r="E231" s="414">
        <v>-14032.639818597174</v>
      </c>
      <c r="F231" s="414">
        <v>10.277124269000069</v>
      </c>
      <c r="O231" s="72"/>
    </row>
    <row r="232" spans="1:15" s="11" customFormat="1" ht="13.2">
      <c r="A232" s="1208" t="s">
        <v>1626</v>
      </c>
      <c r="B232" s="1208"/>
      <c r="C232" s="1208"/>
      <c r="D232" s="1208"/>
      <c r="E232" s="1208"/>
      <c r="F232" s="1208"/>
      <c r="O232" s="72"/>
    </row>
    <row r="233" spans="1:15" s="11" customFormat="1" ht="15.6">
      <c r="A233" s="1193" t="s">
        <v>1619</v>
      </c>
      <c r="B233" s="1193"/>
      <c r="C233" s="403">
        <v>-1.4902210230446551</v>
      </c>
      <c r="D233" s="403">
        <v>336.829755981613</v>
      </c>
      <c r="E233" s="403">
        <v>12546.18496485672</v>
      </c>
      <c r="F233" s="403">
        <v>0</v>
      </c>
      <c r="O233" s="72"/>
    </row>
    <row r="234" spans="1:15" s="72" customFormat="1" ht="29.1" customHeight="1">
      <c r="A234" s="1194" t="s">
        <v>1620</v>
      </c>
      <c r="B234" s="1194"/>
      <c r="C234" s="403">
        <v>1.9447308834988419</v>
      </c>
      <c r="D234" s="403">
        <v>-0.15613838221356227</v>
      </c>
      <c r="E234" s="403">
        <v>-163.4975690326296</v>
      </c>
      <c r="F234" s="403">
        <v>0</v>
      </c>
      <c r="G234" s="11"/>
      <c r="H234" s="11"/>
      <c r="I234" s="11"/>
      <c r="J234" s="11"/>
      <c r="K234" s="11"/>
    </row>
    <row r="235" spans="1:15" s="72" customFormat="1" ht="15.6">
      <c r="A235" s="1193" t="s">
        <v>1621</v>
      </c>
      <c r="B235" s="1193"/>
      <c r="C235" s="403">
        <v>188.76802847976006</v>
      </c>
      <c r="D235" s="403">
        <v>-32.765483987910009</v>
      </c>
      <c r="E235" s="403">
        <v>1651.1239118091901</v>
      </c>
      <c r="F235" s="403">
        <v>0</v>
      </c>
      <c r="G235" s="11"/>
      <c r="H235" s="11"/>
      <c r="I235" s="11"/>
      <c r="J235" s="11"/>
      <c r="K235" s="11"/>
    </row>
    <row r="236" spans="1:15" s="72" customFormat="1" ht="29.1" customHeight="1">
      <c r="A236" s="1194" t="s">
        <v>1622</v>
      </c>
      <c r="B236" s="1194"/>
      <c r="C236" s="403">
        <v>-213.20947446517408</v>
      </c>
      <c r="D236" s="403">
        <v>-105.13201675275</v>
      </c>
      <c r="E236" s="403">
        <v>-1.4069609999999999</v>
      </c>
      <c r="F236" s="403">
        <v>-10.330030078504999</v>
      </c>
      <c r="G236" s="11"/>
      <c r="H236" s="11"/>
      <c r="I236" s="11"/>
      <c r="J236" s="11"/>
      <c r="K236" s="11"/>
    </row>
    <row r="237" spans="1:15" s="72" customFormat="1" ht="15.6">
      <c r="A237" s="1193" t="s">
        <v>1623</v>
      </c>
      <c r="B237" s="1193"/>
      <c r="C237" s="403">
        <v>-2.5360883050247578</v>
      </c>
      <c r="D237" s="403">
        <v>5.5810675281005686</v>
      </c>
      <c r="E237" s="403">
        <v>0.24809084931384087</v>
      </c>
      <c r="F237" s="403">
        <v>0</v>
      </c>
      <c r="G237" s="11"/>
      <c r="H237" s="11"/>
      <c r="I237" s="11"/>
      <c r="J237" s="11"/>
      <c r="K237" s="11"/>
    </row>
    <row r="238" spans="1:15" s="72" customFormat="1" ht="13.2">
      <c r="A238" s="1195" t="s">
        <v>1624</v>
      </c>
      <c r="B238" s="1195"/>
      <c r="C238" s="414">
        <v>9.2814644858663087E-13</v>
      </c>
      <c r="D238" s="414">
        <v>-9.7344354799133725E-13</v>
      </c>
      <c r="E238" s="414">
        <v>1.2618885420845688E-2</v>
      </c>
      <c r="F238" s="414">
        <v>-5.2905809504929735E-2</v>
      </c>
      <c r="G238" s="11"/>
      <c r="H238" s="11"/>
      <c r="I238" s="11"/>
      <c r="J238" s="11"/>
      <c r="K238" s="11"/>
    </row>
    <row r="239" spans="1:15" s="72" customFormat="1" ht="13.2">
      <c r="A239" s="968" t="s">
        <v>1597</v>
      </c>
      <c r="B239" s="968"/>
      <c r="C239" s="968"/>
      <c r="D239" s="968"/>
      <c r="E239" s="968"/>
      <c r="F239" s="968"/>
      <c r="G239" s="11"/>
      <c r="H239" s="11"/>
      <c r="I239" s="11"/>
      <c r="J239" s="11"/>
      <c r="K239" s="11"/>
    </row>
    <row r="240" spans="1:15" s="72" customFormat="1" ht="34.35" customHeight="1">
      <c r="A240" s="968" t="s">
        <v>1631</v>
      </c>
      <c r="B240" s="968"/>
      <c r="C240" s="968"/>
      <c r="D240" s="968"/>
      <c r="E240" s="968"/>
      <c r="F240" s="968"/>
      <c r="G240" s="27"/>
      <c r="H240" s="11"/>
      <c r="I240" s="11"/>
      <c r="J240" s="11"/>
      <c r="K240" s="11"/>
    </row>
    <row r="241" spans="1:13" s="72" customFormat="1" ht="57" customHeight="1">
      <c r="A241" s="968" t="s">
        <v>1632</v>
      </c>
      <c r="B241" s="968"/>
      <c r="C241" s="968"/>
      <c r="D241" s="968"/>
      <c r="E241" s="968"/>
      <c r="F241" s="968"/>
      <c r="G241" s="27"/>
      <c r="H241" s="11"/>
      <c r="I241" s="11"/>
      <c r="J241" s="11"/>
      <c r="K241" s="11"/>
    </row>
    <row r="242" spans="1:13" s="72" customFormat="1" ht="33.6" customHeight="1">
      <c r="A242" s="968" t="s">
        <v>1633</v>
      </c>
      <c r="B242" s="968"/>
      <c r="C242" s="968"/>
      <c r="D242" s="968"/>
      <c r="E242" s="968"/>
      <c r="F242" s="968"/>
      <c r="G242" s="27"/>
      <c r="H242" s="11"/>
      <c r="I242" s="11"/>
      <c r="J242" s="11"/>
      <c r="K242" s="11"/>
    </row>
    <row r="243" spans="1:13" s="72" customFormat="1" ht="33.6" customHeight="1">
      <c r="A243" s="968" t="s">
        <v>1634</v>
      </c>
      <c r="B243" s="968"/>
      <c r="C243" s="968"/>
      <c r="D243" s="968"/>
      <c r="E243" s="968"/>
      <c r="F243" s="968"/>
      <c r="G243" s="27"/>
      <c r="H243" s="11"/>
      <c r="I243" s="11"/>
      <c r="J243" s="11"/>
      <c r="K243" s="11"/>
    </row>
    <row r="244" spans="1:13" s="72" customFormat="1" ht="21" customHeight="1">
      <c r="A244" s="968" t="s">
        <v>1635</v>
      </c>
      <c r="B244" s="968"/>
      <c r="C244" s="968"/>
      <c r="D244" s="968"/>
      <c r="E244" s="968"/>
      <c r="F244" s="968"/>
      <c r="G244" s="27"/>
      <c r="H244" s="11"/>
      <c r="I244" s="11"/>
      <c r="J244" s="11"/>
      <c r="K244" s="11"/>
    </row>
    <row r="245" spans="1:13" s="72" customFormat="1" ht="21" customHeight="1">
      <c r="A245" s="62"/>
      <c r="B245" s="62"/>
      <c r="C245" s="62"/>
      <c r="D245" s="62"/>
      <c r="E245" s="62"/>
      <c r="F245" s="62"/>
      <c r="G245" s="62"/>
      <c r="H245" s="11"/>
      <c r="I245" s="11"/>
      <c r="J245" s="11"/>
      <c r="K245" s="11"/>
    </row>
    <row r="246" spans="1:13" s="72" customFormat="1" ht="16.2">
      <c r="A246" s="983" t="s">
        <v>1636</v>
      </c>
      <c r="B246" s="983"/>
      <c r="C246" s="983"/>
      <c r="D246" s="983"/>
      <c r="E246" s="983"/>
      <c r="F246" s="983"/>
      <c r="G246" s="983"/>
      <c r="H246" s="983"/>
      <c r="I246" s="983"/>
      <c r="J246" s="983"/>
      <c r="K246" s="983"/>
      <c r="L246" s="983"/>
      <c r="M246" s="983"/>
    </row>
    <row r="247" spans="1:13" s="72" customFormat="1" ht="13.2">
      <c r="A247" s="1026" t="s">
        <v>901</v>
      </c>
      <c r="B247" s="1036" t="s">
        <v>1637</v>
      </c>
      <c r="C247" s="990" t="s">
        <v>1638</v>
      </c>
      <c r="D247" s="990"/>
      <c r="E247" s="990"/>
      <c r="F247" s="990"/>
      <c r="G247" s="990"/>
      <c r="H247" s="990"/>
      <c r="I247" s="990"/>
      <c r="J247" s="990"/>
      <c r="K247" s="990"/>
      <c r="L247" s="990"/>
      <c r="M247" s="990"/>
    </row>
    <row r="248" spans="1:13" s="72" customFormat="1" ht="52.8">
      <c r="A248" s="1026"/>
      <c r="B248" s="1036"/>
      <c r="C248" s="143" t="s">
        <v>1639</v>
      </c>
      <c r="D248" s="143" t="s">
        <v>1640</v>
      </c>
      <c r="E248" s="143" t="s">
        <v>1248</v>
      </c>
      <c r="F248" s="143" t="s">
        <v>1641</v>
      </c>
      <c r="G248" s="143" t="s">
        <v>1642</v>
      </c>
      <c r="H248" s="143" t="s">
        <v>1643</v>
      </c>
      <c r="I248" s="143" t="s">
        <v>1644</v>
      </c>
      <c r="J248" s="143" t="s">
        <v>1645</v>
      </c>
      <c r="K248" s="143" t="s">
        <v>1646</v>
      </c>
      <c r="L248" s="143" t="s">
        <v>1647</v>
      </c>
      <c r="M248" s="143" t="s">
        <v>398</v>
      </c>
    </row>
    <row r="249" spans="1:13" ht="28.35" customHeight="1">
      <c r="A249" s="1203" t="s">
        <v>1648</v>
      </c>
      <c r="B249" s="1204"/>
      <c r="C249" s="1204"/>
      <c r="D249" s="1204"/>
      <c r="E249" s="1204"/>
      <c r="F249" s="1204"/>
      <c r="G249" s="1204"/>
      <c r="H249" s="1204"/>
      <c r="I249" s="1204"/>
      <c r="J249" s="1204"/>
      <c r="K249" s="1204"/>
      <c r="L249" s="1204"/>
      <c r="M249" s="1205"/>
    </row>
    <row r="250" spans="1:13">
      <c r="B250" s="4"/>
    </row>
    <row r="251" spans="1:13">
      <c r="B251" s="4"/>
    </row>
    <row r="252" spans="1:13">
      <c r="B252" s="4"/>
    </row>
    <row r="253" spans="1:13">
      <c r="B253" s="4"/>
    </row>
    <row r="254" spans="1:13">
      <c r="B254" s="4"/>
    </row>
    <row r="255" spans="1:13">
      <c r="B255" s="4"/>
    </row>
    <row r="256" spans="1:13">
      <c r="B256" s="4"/>
    </row>
    <row r="257" spans="2:2">
      <c r="B257" s="4"/>
    </row>
    <row r="258" spans="2:2">
      <c r="B258" s="4"/>
    </row>
    <row r="259" spans="2:2">
      <c r="B259" s="4"/>
    </row>
    <row r="260" spans="2:2">
      <c r="B260" s="4"/>
    </row>
    <row r="261" spans="2:2">
      <c r="B261" s="4"/>
    </row>
    <row r="262" spans="2:2">
      <c r="B262" s="4"/>
    </row>
    <row r="263" spans="2:2">
      <c r="B263" s="4"/>
    </row>
    <row r="264" spans="2:2">
      <c r="B264" s="4"/>
    </row>
    <row r="265" spans="2:2">
      <c r="B265" s="4"/>
    </row>
    <row r="266" spans="2:2">
      <c r="B266" s="4"/>
    </row>
    <row r="267" spans="2:2">
      <c r="B267" s="4"/>
    </row>
    <row r="268" spans="2:2">
      <c r="B268" s="4"/>
    </row>
    <row r="269" spans="2:2">
      <c r="B269" s="4"/>
    </row>
    <row r="270" spans="2:2">
      <c r="B270" s="4"/>
    </row>
    <row r="271" spans="2:2">
      <c r="B271" s="4"/>
    </row>
    <row r="272" spans="2:2">
      <c r="B272" s="4"/>
    </row>
    <row r="273" spans="2:2">
      <c r="B273" s="4"/>
    </row>
    <row r="274" spans="2:2">
      <c r="B274" s="4"/>
    </row>
    <row r="275" spans="2:2">
      <c r="B275" s="4"/>
    </row>
    <row r="276" spans="2:2">
      <c r="B276" s="4"/>
    </row>
    <row r="277" spans="2:2">
      <c r="B277" s="4"/>
    </row>
    <row r="278" spans="2:2">
      <c r="B278" s="4"/>
    </row>
    <row r="279" spans="2:2">
      <c r="B279" s="4"/>
    </row>
    <row r="280" spans="2:2">
      <c r="B280" s="4"/>
    </row>
    <row r="281" spans="2:2">
      <c r="B281" s="4"/>
    </row>
    <row r="282" spans="2:2">
      <c r="B282" s="4"/>
    </row>
    <row r="283" spans="2:2">
      <c r="B283" s="4"/>
    </row>
    <row r="284" spans="2:2">
      <c r="B284" s="4"/>
    </row>
    <row r="285" spans="2:2">
      <c r="B285" s="4"/>
    </row>
    <row r="286" spans="2:2">
      <c r="B286" s="4"/>
    </row>
    <row r="287" spans="2:2">
      <c r="B287" s="4"/>
    </row>
    <row r="288" spans="2:2">
      <c r="B288" s="4"/>
    </row>
    <row r="289" spans="2:2">
      <c r="B289" s="4"/>
    </row>
    <row r="290" spans="2:2">
      <c r="B290" s="4"/>
    </row>
    <row r="291" spans="2:2">
      <c r="B291" s="4"/>
    </row>
    <row r="292" spans="2:2">
      <c r="B292" s="4"/>
    </row>
    <row r="293" spans="2:2">
      <c r="B293" s="4"/>
    </row>
    <row r="294" spans="2:2">
      <c r="B294" s="4"/>
    </row>
    <row r="295" spans="2:2">
      <c r="B295" s="4"/>
    </row>
    <row r="296" spans="2:2">
      <c r="B296" s="4"/>
    </row>
    <row r="297" spans="2:2">
      <c r="B297" s="4"/>
    </row>
    <row r="298" spans="2:2">
      <c r="B298" s="4"/>
    </row>
    <row r="299" spans="2:2">
      <c r="B299" s="4"/>
    </row>
    <row r="300" spans="2:2">
      <c r="B300" s="4"/>
    </row>
    <row r="301" spans="2:2">
      <c r="B301" s="4"/>
    </row>
    <row r="302" spans="2:2">
      <c r="B302" s="4"/>
    </row>
    <row r="303" spans="2:2">
      <c r="B303" s="4"/>
    </row>
    <row r="304" spans="2:2">
      <c r="B304" s="4"/>
    </row>
    <row r="305" spans="2:2">
      <c r="B305" s="4"/>
    </row>
    <row r="306" spans="2:2">
      <c r="B306" s="4"/>
    </row>
    <row r="307" spans="2:2">
      <c r="B307" s="4"/>
    </row>
    <row r="308" spans="2:2">
      <c r="B308" s="4"/>
    </row>
    <row r="309" spans="2:2">
      <c r="B309" s="4"/>
    </row>
    <row r="310" spans="2:2">
      <c r="B310" s="4"/>
    </row>
    <row r="311" spans="2:2">
      <c r="B311" s="4"/>
    </row>
    <row r="312" spans="2:2">
      <c r="B312" s="4"/>
    </row>
    <row r="313" spans="2:2">
      <c r="B313" s="4"/>
    </row>
    <row r="314" spans="2:2">
      <c r="B314" s="4"/>
    </row>
    <row r="315" spans="2:2">
      <c r="B315" s="4"/>
    </row>
    <row r="316" spans="2:2">
      <c r="B316" s="4"/>
    </row>
    <row r="317" spans="2:2">
      <c r="B317" s="4"/>
    </row>
    <row r="318" spans="2:2">
      <c r="B318" s="4"/>
    </row>
    <row r="319" spans="2:2">
      <c r="B319" s="4"/>
    </row>
    <row r="320" spans="2:2">
      <c r="B320" s="4"/>
    </row>
    <row r="321" spans="2:2">
      <c r="B321" s="4"/>
    </row>
    <row r="322" spans="2:2">
      <c r="B322" s="4"/>
    </row>
    <row r="323" spans="2:2">
      <c r="B323" s="4"/>
    </row>
    <row r="324" spans="2:2">
      <c r="B324" s="4"/>
    </row>
    <row r="325" spans="2:2">
      <c r="B325" s="4"/>
    </row>
    <row r="326" spans="2:2">
      <c r="B326" s="4"/>
    </row>
    <row r="327" spans="2:2">
      <c r="B327" s="4"/>
    </row>
    <row r="328" spans="2:2">
      <c r="B328" s="4"/>
    </row>
    <row r="329" spans="2:2">
      <c r="B329" s="4"/>
    </row>
    <row r="330" spans="2:2">
      <c r="B330" s="4"/>
    </row>
    <row r="331" spans="2:2">
      <c r="B331" s="4"/>
    </row>
    <row r="332" spans="2:2">
      <c r="B332" s="4"/>
    </row>
    <row r="333" spans="2:2">
      <c r="B333" s="4"/>
    </row>
    <row r="334" spans="2:2">
      <c r="B334" s="4"/>
    </row>
    <row r="335" spans="2:2">
      <c r="B335" s="4"/>
    </row>
    <row r="336" spans="2:2">
      <c r="B336" s="4"/>
    </row>
    <row r="337" spans="2:2">
      <c r="B337" s="4"/>
    </row>
    <row r="338" spans="2:2">
      <c r="B338" s="4"/>
    </row>
    <row r="339" spans="2:2">
      <c r="B339" s="4"/>
    </row>
    <row r="340" spans="2:2">
      <c r="B340" s="4"/>
    </row>
    <row r="341" spans="2:2">
      <c r="B341" s="4"/>
    </row>
    <row r="342" spans="2:2">
      <c r="B342" s="4"/>
    </row>
    <row r="343" spans="2:2">
      <c r="B343" s="4"/>
    </row>
    <row r="344" spans="2:2">
      <c r="B344" s="4"/>
    </row>
    <row r="345" spans="2:2">
      <c r="B345" s="4"/>
    </row>
    <row r="346" spans="2:2">
      <c r="B346" s="4"/>
    </row>
    <row r="347" spans="2:2">
      <c r="B347" s="4"/>
    </row>
    <row r="348" spans="2:2">
      <c r="B348" s="4"/>
    </row>
    <row r="349" spans="2:2">
      <c r="B349" s="4"/>
    </row>
    <row r="350" spans="2:2">
      <c r="B350" s="4"/>
    </row>
    <row r="351" spans="2:2">
      <c r="B351" s="4"/>
    </row>
    <row r="352" spans="2:2">
      <c r="B352" s="4"/>
    </row>
    <row r="353" spans="2:2">
      <c r="B353" s="4"/>
    </row>
    <row r="354" spans="2:2">
      <c r="B354" s="4"/>
    </row>
    <row r="355" spans="2:2">
      <c r="B355" s="4"/>
    </row>
    <row r="356" spans="2:2">
      <c r="B356" s="4"/>
    </row>
    <row r="357" spans="2:2">
      <c r="B357" s="4"/>
    </row>
    <row r="358" spans="2:2">
      <c r="B358" s="4"/>
    </row>
    <row r="359" spans="2:2">
      <c r="B359" s="4"/>
    </row>
    <row r="360" spans="2:2">
      <c r="B360" s="4"/>
    </row>
    <row r="361" spans="2:2">
      <c r="B361" s="4"/>
    </row>
    <row r="362" spans="2:2">
      <c r="B362" s="4"/>
    </row>
    <row r="363" spans="2:2">
      <c r="B363" s="4"/>
    </row>
    <row r="364" spans="2:2">
      <c r="B364" s="4"/>
    </row>
    <row r="365" spans="2:2">
      <c r="B365" s="4"/>
    </row>
    <row r="366" spans="2:2">
      <c r="B366" s="4"/>
    </row>
    <row r="367" spans="2:2">
      <c r="B367" s="4"/>
    </row>
    <row r="368" spans="2:2">
      <c r="B368" s="4"/>
    </row>
    <row r="369" spans="1:11">
      <c r="B369" s="4"/>
    </row>
    <row r="370" spans="1:11">
      <c r="B370" s="4"/>
    </row>
    <row r="371" spans="1:11">
      <c r="B371" s="4"/>
    </row>
    <row r="372" spans="1:11">
      <c r="B372" s="4"/>
    </row>
    <row r="373" spans="1:11">
      <c r="B373" s="4"/>
    </row>
    <row r="374" spans="1:11">
      <c r="B374" s="4"/>
    </row>
    <row r="375" spans="1:11">
      <c r="B375" s="4"/>
    </row>
    <row r="376" spans="1:11">
      <c r="B376" s="4"/>
    </row>
    <row r="377" spans="1:11">
      <c r="B377" s="4"/>
    </row>
    <row r="378" spans="1:11">
      <c r="B378" s="4"/>
    </row>
    <row r="379" spans="1:11">
      <c r="B379" s="4"/>
    </row>
    <row r="380" spans="1:11">
      <c r="B380" s="4"/>
    </row>
    <row r="381" spans="1:11">
      <c r="B381" s="4"/>
    </row>
    <row r="382" spans="1:11">
      <c r="B382" s="4"/>
    </row>
    <row r="383" spans="1:11" s="72" customFormat="1" ht="13.2"/>
    <row r="384" spans="1:11">
      <c r="A384" s="33"/>
      <c r="B384" s="70"/>
      <c r="C384" s="72"/>
      <c r="D384" s="76"/>
      <c r="E384" s="76"/>
      <c r="F384" s="76"/>
      <c r="G384" s="76"/>
      <c r="H384" s="76"/>
      <c r="I384" s="76"/>
      <c r="J384" s="76"/>
      <c r="K384" s="76"/>
    </row>
    <row r="385" spans="1:11">
      <c r="A385" s="11"/>
      <c r="B385" s="70"/>
      <c r="C385" s="11"/>
      <c r="D385" s="11"/>
      <c r="E385" s="11"/>
      <c r="F385" s="11"/>
      <c r="G385" s="11"/>
      <c r="H385" s="11"/>
      <c r="I385" s="11"/>
      <c r="J385" s="11"/>
      <c r="K385" s="11"/>
    </row>
  </sheetData>
  <sheetProtection algorithmName="SHA-512" hashValue="FWcijkKVLdv1zxjnfqzFg3ZQqLVHu9YMdEstFIVGacVwD+eOuDmJzDb3mkLGtxUb7tlZlL88msL2YhsKQ0NrbA==" saltValue="QJixIvw0GQvHTc6xrggwpA==" spinCount="100000" sheet="1" objects="1" scenarios="1"/>
  <mergeCells count="101">
    <mergeCell ref="A11:C11"/>
    <mergeCell ref="A115:H115"/>
    <mergeCell ref="A116:H116"/>
    <mergeCell ref="A158:H158"/>
    <mergeCell ref="A184:B184"/>
    <mergeCell ref="A183:F183"/>
    <mergeCell ref="A182:B182"/>
    <mergeCell ref="A180:F180"/>
    <mergeCell ref="A164:I164"/>
    <mergeCell ref="A175:B175"/>
    <mergeCell ref="A176:B176"/>
    <mergeCell ref="A174:B174"/>
    <mergeCell ref="A168:B168"/>
    <mergeCell ref="A169:B169"/>
    <mergeCell ref="A170:B170"/>
    <mergeCell ref="A171:B171"/>
    <mergeCell ref="A173:B173"/>
    <mergeCell ref="M156:N156"/>
    <mergeCell ref="A13:K13"/>
    <mergeCell ref="A249:M249"/>
    <mergeCell ref="A36:K36"/>
    <mergeCell ref="A59:K59"/>
    <mergeCell ref="A82:K82"/>
    <mergeCell ref="A224:B224"/>
    <mergeCell ref="A160:I160"/>
    <mergeCell ref="A161:I161"/>
    <mergeCell ref="A198:F198"/>
    <mergeCell ref="A163:B163"/>
    <mergeCell ref="A165:B165"/>
    <mergeCell ref="A166:B166"/>
    <mergeCell ref="A167:B167"/>
    <mergeCell ref="A172:B172"/>
    <mergeCell ref="A185:B185"/>
    <mergeCell ref="A111:K111"/>
    <mergeCell ref="A232:F232"/>
    <mergeCell ref="A227:B227"/>
    <mergeCell ref="A228:F228"/>
    <mergeCell ref="A239:F239"/>
    <mergeCell ref="A236:B236"/>
    <mergeCell ref="A237:B237"/>
    <mergeCell ref="A229:B229"/>
    <mergeCell ref="A9:K9"/>
    <mergeCell ref="A7:C7"/>
    <mergeCell ref="A156:B156"/>
    <mergeCell ref="A222:B222"/>
    <mergeCell ref="A223:B223"/>
    <mergeCell ref="A213:B213"/>
    <mergeCell ref="A214:F214"/>
    <mergeCell ref="A215:B215"/>
    <mergeCell ref="A199:B199"/>
    <mergeCell ref="A200:F200"/>
    <mergeCell ref="A201:B201"/>
    <mergeCell ref="A202:B202"/>
    <mergeCell ref="A203:B203"/>
    <mergeCell ref="A205:B205"/>
    <mergeCell ref="A162:B162"/>
    <mergeCell ref="A157:B157"/>
    <mergeCell ref="A104:K104"/>
    <mergeCell ref="A105:K105"/>
    <mergeCell ref="A106:K106"/>
    <mergeCell ref="A107:K107"/>
    <mergeCell ref="A112:K112"/>
    <mergeCell ref="A108:K108"/>
    <mergeCell ref="A109:K109"/>
    <mergeCell ref="A110:K110"/>
    <mergeCell ref="A230:B230"/>
    <mergeCell ref="A231:B231"/>
    <mergeCell ref="A216:B216"/>
    <mergeCell ref="A217:B217"/>
    <mergeCell ref="A219:B219"/>
    <mergeCell ref="A220:B220"/>
    <mergeCell ref="A221:B221"/>
    <mergeCell ref="B247:B248"/>
    <mergeCell ref="A238:B238"/>
    <mergeCell ref="A233:B233"/>
    <mergeCell ref="A234:B234"/>
    <mergeCell ref="A235:B235"/>
    <mergeCell ref="A246:M246"/>
    <mergeCell ref="A240:F240"/>
    <mergeCell ref="A241:F241"/>
    <mergeCell ref="A242:F242"/>
    <mergeCell ref="A243:F243"/>
    <mergeCell ref="A244:F244"/>
    <mergeCell ref="C247:M247"/>
    <mergeCell ref="A247:A248"/>
    <mergeCell ref="A226:F226"/>
    <mergeCell ref="A212:F212"/>
    <mergeCell ref="A113:K113"/>
    <mergeCell ref="A206:B206"/>
    <mergeCell ref="A207:B207"/>
    <mergeCell ref="A208:B208"/>
    <mergeCell ref="A209:B209"/>
    <mergeCell ref="A210:B210"/>
    <mergeCell ref="A177:I177"/>
    <mergeCell ref="A186:B186"/>
    <mergeCell ref="A196:B196"/>
    <mergeCell ref="A191:B191"/>
    <mergeCell ref="A192:B192"/>
    <mergeCell ref="A193:B193"/>
    <mergeCell ref="A194:B194"/>
    <mergeCell ref="A195:B195"/>
  </mergeCells>
  <phoneticPr fontId="84" type="noConversion"/>
  <hyperlinks>
    <hyperlink ref="A249:M249" location="'Tax Entities'!A1" display="See Tax Entities tab" xr:uid="{AB58DEF4-8EE7-4D30-A62E-7A96BE749F7B}"/>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F43AD-9096-4042-8870-FCADC3634006}">
  <sheetPr codeName="Sheet19">
    <tabColor rgb="FF000F7B"/>
  </sheetPr>
  <dimension ref="A1:D36"/>
  <sheetViews>
    <sheetView showGridLines="0" workbookViewId="0">
      <selection sqref="A1:B1"/>
    </sheetView>
  </sheetViews>
  <sheetFormatPr defaultColWidth="8.5546875" defaultRowHeight="13.8"/>
  <cols>
    <col min="1" max="1" width="60.5546875" style="4" customWidth="1"/>
    <col min="2" max="2" width="12.44140625" style="4" customWidth="1"/>
    <col min="3" max="16384" width="8.5546875" style="4"/>
  </cols>
  <sheetData>
    <row r="1" spans="1:4">
      <c r="A1" s="917"/>
      <c r="B1" s="917"/>
    </row>
    <row r="2" spans="1:4">
      <c r="A2" s="917"/>
      <c r="B2" s="917"/>
    </row>
    <row r="3" spans="1:4">
      <c r="A3" s="917"/>
      <c r="B3" s="917"/>
    </row>
    <row r="4" spans="1:4">
      <c r="A4" s="917"/>
      <c r="B4" s="917"/>
    </row>
    <row r="5" spans="1:4">
      <c r="A5" s="917"/>
      <c r="B5" s="917"/>
    </row>
    <row r="7" spans="1:4" ht="17.100000000000001" customHeight="1">
      <c r="A7" s="916" t="s">
        <v>0</v>
      </c>
      <c r="B7" s="916"/>
    </row>
    <row r="8" spans="1:4">
      <c r="A8" s="917"/>
      <c r="B8" s="917"/>
    </row>
    <row r="9" spans="1:4" ht="15.6">
      <c r="A9" s="433" t="s">
        <v>16</v>
      </c>
      <c r="B9" s="433" t="s">
        <v>17</v>
      </c>
    </row>
    <row r="10" spans="1:4">
      <c r="A10" s="431" t="s">
        <v>18</v>
      </c>
      <c r="B10" s="432" t="s">
        <v>19</v>
      </c>
    </row>
    <row r="11" spans="1:4">
      <c r="A11" s="32"/>
      <c r="B11" s="32"/>
    </row>
    <row r="12" spans="1:4" ht="15.6">
      <c r="A12" s="434" t="s">
        <v>20</v>
      </c>
      <c r="B12" s="435"/>
    </row>
    <row r="13" spans="1:4" ht="15" customHeight="1">
      <c r="A13" s="11" t="s">
        <v>21</v>
      </c>
      <c r="B13" s="436" t="s">
        <v>19</v>
      </c>
      <c r="C13" s="32"/>
      <c r="D13" s="32"/>
    </row>
    <row r="14" spans="1:4">
      <c r="A14" s="441" t="s">
        <v>22</v>
      </c>
      <c r="B14" s="436" t="s">
        <v>19</v>
      </c>
      <c r="C14" s="32"/>
      <c r="D14" s="32"/>
    </row>
    <row r="15" spans="1:4">
      <c r="A15" s="441" t="s">
        <v>23</v>
      </c>
      <c r="B15" s="436" t="s">
        <v>19</v>
      </c>
      <c r="C15" s="32"/>
      <c r="D15" s="32"/>
    </row>
    <row r="16" spans="1:4" ht="13.2" customHeight="1">
      <c r="A16" s="441" t="s">
        <v>24</v>
      </c>
      <c r="B16" s="437" t="s">
        <v>19</v>
      </c>
      <c r="C16" s="32"/>
      <c r="D16" s="32"/>
    </row>
    <row r="17" spans="1:4">
      <c r="A17" s="441" t="s">
        <v>25</v>
      </c>
      <c r="B17" s="437" t="s">
        <v>19</v>
      </c>
      <c r="C17" s="32"/>
      <c r="D17" s="32"/>
    </row>
    <row r="18" spans="1:4">
      <c r="A18" s="441" t="s">
        <v>26</v>
      </c>
      <c r="B18" s="437" t="s">
        <v>19</v>
      </c>
      <c r="C18" s="32"/>
      <c r="D18" s="32"/>
    </row>
    <row r="19" spans="1:4" s="11" customFormat="1" ht="13.2">
      <c r="A19" s="32"/>
      <c r="B19" s="438"/>
    </row>
    <row r="20" spans="1:4" ht="15.6">
      <c r="A20" s="434" t="s">
        <v>27</v>
      </c>
      <c r="B20" s="435"/>
    </row>
    <row r="21" spans="1:4">
      <c r="A21" s="11" t="s">
        <v>28</v>
      </c>
      <c r="B21" s="439" t="s">
        <v>19</v>
      </c>
    </row>
    <row r="22" spans="1:4" ht="14.4" customHeight="1">
      <c r="A22" s="441" t="s">
        <v>29</v>
      </c>
      <c r="B22" s="884" t="s">
        <v>19</v>
      </c>
    </row>
    <row r="23" spans="1:4">
      <c r="A23" s="441" t="s">
        <v>30</v>
      </c>
      <c r="B23" s="884" t="s">
        <v>19</v>
      </c>
    </row>
    <row r="24" spans="1:4">
      <c r="A24" s="441" t="s">
        <v>31</v>
      </c>
      <c r="B24" s="440" t="s">
        <v>19</v>
      </c>
    </row>
    <row r="25" spans="1:4" ht="14.4" customHeight="1">
      <c r="A25" s="441" t="s">
        <v>32</v>
      </c>
      <c r="B25" s="440" t="s">
        <v>19</v>
      </c>
    </row>
    <row r="26" spans="1:4">
      <c r="A26" s="32"/>
      <c r="B26" s="32"/>
    </row>
    <row r="27" spans="1:4" ht="15.6">
      <c r="A27" s="434" t="s">
        <v>33</v>
      </c>
      <c r="B27" s="435"/>
    </row>
    <row r="28" spans="1:4">
      <c r="A28" s="11" t="s">
        <v>34</v>
      </c>
      <c r="B28" s="440" t="s">
        <v>19</v>
      </c>
    </row>
    <row r="29" spans="1:4">
      <c r="A29" s="441" t="s">
        <v>35</v>
      </c>
      <c r="B29" s="440" t="s">
        <v>19</v>
      </c>
    </row>
    <row r="30" spans="1:4">
      <c r="A30" s="441" t="s">
        <v>36</v>
      </c>
      <c r="B30" s="440" t="s">
        <v>19</v>
      </c>
    </row>
    <row r="31" spans="1:4">
      <c r="A31" s="32"/>
      <c r="B31" s="32"/>
    </row>
    <row r="32" spans="1:4">
      <c r="A32" s="914"/>
      <c r="B32" s="914"/>
    </row>
    <row r="33" spans="1:2">
      <c r="A33" s="914"/>
      <c r="B33" s="914"/>
    </row>
    <row r="34" spans="1:2">
      <c r="A34" s="914"/>
      <c r="B34" s="914"/>
    </row>
    <row r="35" spans="1:2">
      <c r="A35" s="914"/>
      <c r="B35" s="914"/>
    </row>
    <row r="36" spans="1:2">
      <c r="A36" s="915"/>
      <c r="B36" s="915"/>
    </row>
  </sheetData>
  <sheetProtection algorithmName="SHA-512" hashValue="hacWjLYC332OXyN0g7woWKA1Pu9VPwGIDF3UT35PJzsUT4AQt/7CsLqqWaheS5foB7n0rHREobvpwbxw1AHZHQ==" saltValue="n6Bgf1zvCs7S+/aV+OdJDQ==" spinCount="100000" sheet="1" objects="1" scenarios="1"/>
  <mergeCells count="12">
    <mergeCell ref="A7:B7"/>
    <mergeCell ref="A8:B8"/>
    <mergeCell ref="A1:B1"/>
    <mergeCell ref="A2:B2"/>
    <mergeCell ref="A3:B3"/>
    <mergeCell ref="A4:B4"/>
    <mergeCell ref="A5:B5"/>
    <mergeCell ref="A33:B33"/>
    <mergeCell ref="A34:B34"/>
    <mergeCell ref="A35:B35"/>
    <mergeCell ref="A36:B36"/>
    <mergeCell ref="A32:B32"/>
  </mergeCells>
  <hyperlinks>
    <hyperlink ref="A27" location="'Value Sharing'!A1" display="Value Sharing" xr:uid="{DDD8A17E-08DE-4EAC-9991-691CE9109629}"/>
    <hyperlink ref="A20" location="Social!A1" display="Social" xr:uid="{EF579808-A57D-483C-A11E-DFF99C87019B}"/>
    <hyperlink ref="A12" location="Environment!A1" display="Environment" xr:uid="{CD1EE9D2-A7DE-41D0-81AC-3946F58716B9}"/>
    <hyperlink ref="B10" location="'Policies &amp; Commitments'!A1" display="Section Link" xr:uid="{B439719B-4491-4361-A13B-0FB0BCF5A9FF}"/>
    <hyperlink ref="B13" location="'Air Quality'!A1" display="Section Link" xr:uid="{6B2B9B25-43EB-4872-8886-9F4E50CB845C}"/>
    <hyperlink ref="B14" location="Biodiversity!A1" display="Section Link" xr:uid="{5E448372-B206-4B1C-96D5-1AA5953A9378}"/>
    <hyperlink ref="B16" location="'Climate Change'!A1" display="Section Link" xr:uid="{AD831B53-FCE9-4181-908E-CD357AED0B6D}"/>
    <hyperlink ref="B15" location="'Circularity &amp; Waste'!A1" display="Section Link" xr:uid="{7E6662F2-7C98-4D76-8584-C0553ED3C216}"/>
    <hyperlink ref="B17" location="Tailings!A1" display="Section Link" xr:uid="{1BAD7EE3-C6C7-4D51-A30A-53B50D61085B}"/>
    <hyperlink ref="B18" location="'Water Stewardship'!A1" display="Section Link" xr:uid="{F666481A-F874-46C0-8B96-F14568F2539A}"/>
    <hyperlink ref="B21" location="'Health &amp; Safety'!A1" display="Section Link" xr:uid="{231135A5-F5DD-4B37-8106-30B34A21A5E9}"/>
    <hyperlink ref="B28" location="'Economic Performance'!A1" display="Section Link" xr:uid="{DF4FAA87-13CE-4195-B5B4-EB83DFF9DAEB}"/>
    <hyperlink ref="B29" location="Tax!A1" display="Section Link" xr:uid="{CF88C2A8-24FB-453A-8099-411650EDDF07}"/>
    <hyperlink ref="B30" location="'Tax Entities'!A1" display="Section Link" xr:uid="{58861F14-4197-4662-AF27-BEF86DDB12A3}"/>
    <hyperlink ref="B24" location="Communities!A1" display="Section Link" xr:uid="{073BFBA9-53F7-4F51-B192-68F47E635874}"/>
    <hyperlink ref="B25" location="'Indigenous Peoples'!A1" display="Section Link" xr:uid="{31F029AB-6141-4EEB-9405-6871F5534309}"/>
    <hyperlink ref="B22" location="'Workforce Demographic'!A1" display="Section Link" xr:uid="{33DADCF8-68F1-474A-A72F-D171E2912EA3}"/>
    <hyperlink ref="B23" location="'Talent Management'!A1" display="Section Link" xr:uid="{83F42C5C-C45B-4C88-A12E-AB6EAFD571CB}"/>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F5864-0439-432A-83F8-7B1F9D1315E9}">
  <sheetPr>
    <tabColor rgb="FF93E3FF"/>
  </sheetPr>
  <dimension ref="A1:O551"/>
  <sheetViews>
    <sheetView showGridLines="0" zoomScaleNormal="100" workbookViewId="0">
      <pane ySplit="15" topLeftCell="A16" activePane="bottomLeft" state="frozen"/>
      <selection pane="bottomLeft"/>
    </sheetView>
  </sheetViews>
  <sheetFormatPr defaultColWidth="8.5546875" defaultRowHeight="13.8"/>
  <cols>
    <col min="1" max="1" width="18.5546875" style="4" customWidth="1"/>
    <col min="2" max="2" width="50.33203125" style="4" customWidth="1"/>
    <col min="3" max="3" width="19.5546875" style="69" customWidth="1"/>
    <col min="4" max="7" width="14.44140625" style="4" customWidth="1"/>
    <col min="8" max="8" width="14" style="4" customWidth="1"/>
    <col min="9" max="9" width="14.44140625" style="4" customWidth="1"/>
    <col min="10" max="13" width="12.5546875" style="4" customWidth="1"/>
    <col min="14" max="14" width="97.109375" style="4" customWidth="1"/>
    <col min="15" max="15" width="15.5546875" style="4" customWidth="1"/>
    <col min="16" max="16" width="5.5546875" style="4" customWidth="1"/>
    <col min="17" max="17" width="8.5546875" style="4" customWidth="1"/>
    <col min="18" max="16384" width="8.5546875" style="4"/>
  </cols>
  <sheetData>
    <row r="1" spans="1:14">
      <c r="B1" s="69"/>
      <c r="C1" s="4"/>
    </row>
    <row r="2" spans="1:14">
      <c r="B2" s="69"/>
      <c r="C2" s="4"/>
      <c r="K2" s="96"/>
    </row>
    <row r="3" spans="1:14">
      <c r="B3" s="69"/>
      <c r="C3" s="4"/>
    </row>
    <row r="4" spans="1:14">
      <c r="B4" s="69"/>
      <c r="C4" s="4"/>
    </row>
    <row r="5" spans="1:14">
      <c r="B5" s="69"/>
      <c r="C5" s="4"/>
    </row>
    <row r="6" spans="1:14">
      <c r="B6" s="69"/>
      <c r="C6" s="4"/>
    </row>
    <row r="7" spans="1:14" ht="21">
      <c r="A7" s="981" t="s">
        <v>0</v>
      </c>
      <c r="B7" s="981"/>
      <c r="C7" s="981"/>
    </row>
    <row r="8" spans="1:14" ht="21.6" thickBot="1">
      <c r="A8" s="138"/>
      <c r="B8" s="141"/>
      <c r="C8" s="137"/>
      <c r="D8" s="137"/>
      <c r="E8" s="137"/>
      <c r="F8" s="137"/>
      <c r="G8" s="137"/>
      <c r="H8" s="137"/>
      <c r="I8" s="137"/>
      <c r="J8" s="137"/>
      <c r="K8" s="450"/>
      <c r="L8" s="450"/>
      <c r="M8" s="450"/>
    </row>
    <row r="9" spans="1:14" ht="18.600000000000001" thickTop="1" thickBot="1">
      <c r="A9" s="1221" t="s">
        <v>1649</v>
      </c>
      <c r="B9" s="1221"/>
      <c r="C9" s="1221"/>
      <c r="D9" s="1221"/>
      <c r="E9" s="1221"/>
      <c r="F9" s="1221"/>
      <c r="G9" s="1221"/>
      <c r="H9" s="1221"/>
      <c r="I9" s="1221"/>
      <c r="J9" s="1221"/>
      <c r="K9" s="1221"/>
      <c r="L9" s="1221"/>
      <c r="M9" s="1221"/>
    </row>
    <row r="10" spans="1:14" ht="14.85" customHeight="1" thickTop="1">
      <c r="A10" s="49"/>
      <c r="B10" s="131"/>
      <c r="C10" s="98"/>
      <c r="D10" s="98"/>
      <c r="E10" s="98"/>
      <c r="F10" s="98"/>
      <c r="G10" s="98"/>
      <c r="H10" s="98"/>
      <c r="I10" s="98"/>
      <c r="J10" s="98"/>
      <c r="K10" s="98"/>
    </row>
    <row r="11" spans="1:14" ht="14.85" customHeight="1">
      <c r="A11" s="1222" t="s">
        <v>1513</v>
      </c>
      <c r="B11" s="1222"/>
      <c r="C11" s="1222"/>
      <c r="D11" s="98"/>
      <c r="E11" s="98"/>
      <c r="F11" s="98"/>
      <c r="G11" s="98"/>
      <c r="H11" s="98"/>
      <c r="I11" s="98"/>
      <c r="J11" s="98"/>
      <c r="K11" s="98"/>
    </row>
    <row r="12" spans="1:14" ht="14.85" customHeight="1">
      <c r="A12" s="443"/>
      <c r="B12" s="443"/>
      <c r="C12" s="443"/>
      <c r="D12" s="98"/>
      <c r="E12" s="98"/>
      <c r="F12" s="98"/>
      <c r="G12" s="98"/>
      <c r="H12" s="98"/>
      <c r="I12" s="98"/>
      <c r="J12" s="98"/>
      <c r="K12" s="98"/>
    </row>
    <row r="13" spans="1:14" s="72" customFormat="1" ht="16.2">
      <c r="A13" s="983" t="s">
        <v>1650</v>
      </c>
      <c r="B13" s="983"/>
      <c r="C13" s="983"/>
      <c r="D13" s="983"/>
      <c r="E13" s="983"/>
      <c r="F13" s="983"/>
      <c r="G13" s="983"/>
      <c r="H13" s="983"/>
      <c r="I13" s="983"/>
      <c r="J13" s="983"/>
      <c r="K13" s="983"/>
      <c r="L13" s="983"/>
      <c r="M13" s="983"/>
    </row>
    <row r="14" spans="1:14" s="72" customFormat="1" ht="13.2" customHeight="1">
      <c r="A14" s="1042" t="s">
        <v>901</v>
      </c>
      <c r="B14" s="975" t="s">
        <v>1637</v>
      </c>
      <c r="C14" s="1021" t="s">
        <v>1638</v>
      </c>
      <c r="D14" s="1027"/>
      <c r="E14" s="1027"/>
      <c r="F14" s="1027"/>
      <c r="G14" s="1027"/>
      <c r="H14" s="1027"/>
      <c r="I14" s="1027"/>
      <c r="J14" s="1027"/>
      <c r="K14" s="1027"/>
      <c r="L14" s="1027"/>
      <c r="M14" s="1022"/>
    </row>
    <row r="15" spans="1:14" s="72" customFormat="1" ht="88.95" customHeight="1">
      <c r="A15" s="1043"/>
      <c r="B15" s="1223"/>
      <c r="C15" s="417" t="s">
        <v>1639</v>
      </c>
      <c r="D15" s="417" t="s">
        <v>1640</v>
      </c>
      <c r="E15" s="417" t="s">
        <v>1248</v>
      </c>
      <c r="F15" s="417" t="s">
        <v>1641</v>
      </c>
      <c r="G15" s="417" t="s">
        <v>1642</v>
      </c>
      <c r="H15" s="417" t="s">
        <v>1643</v>
      </c>
      <c r="I15" s="417" t="s">
        <v>1644</v>
      </c>
      <c r="J15" s="417" t="s">
        <v>1645</v>
      </c>
      <c r="K15" s="417" t="s">
        <v>1646</v>
      </c>
      <c r="L15" s="417" t="s">
        <v>1647</v>
      </c>
      <c r="M15" s="417" t="s">
        <v>398</v>
      </c>
      <c r="N15" s="417" t="s">
        <v>1651</v>
      </c>
    </row>
    <row r="16" spans="1:14" s="72" customFormat="1" ht="16.95" customHeight="1">
      <c r="A16" s="1218">
        <v>2022</v>
      </c>
      <c r="B16" s="1218"/>
      <c r="C16" s="1218"/>
      <c r="D16" s="1218"/>
      <c r="E16" s="1218"/>
      <c r="F16" s="1218"/>
      <c r="G16" s="1218"/>
      <c r="H16" s="1218"/>
      <c r="I16" s="1218"/>
      <c r="J16" s="1218"/>
      <c r="K16" s="1218"/>
      <c r="L16" s="1218"/>
      <c r="M16" s="1218"/>
      <c r="N16" s="1218"/>
    </row>
    <row r="17" spans="1:14" s="72" customFormat="1" ht="13.2">
      <c r="A17" s="991" t="s">
        <v>1652</v>
      </c>
      <c r="B17" s="182" t="s">
        <v>1653</v>
      </c>
      <c r="C17" s="167"/>
      <c r="D17" s="167"/>
      <c r="E17" s="167"/>
      <c r="F17" s="167"/>
      <c r="G17" s="167"/>
      <c r="H17" s="167"/>
      <c r="I17" s="167"/>
      <c r="J17" s="167"/>
      <c r="K17" s="167"/>
      <c r="L17" s="167" t="s">
        <v>1654</v>
      </c>
      <c r="M17" s="167"/>
      <c r="N17" s="167"/>
    </row>
    <row r="18" spans="1:14" s="72" customFormat="1" ht="13.2">
      <c r="A18" s="991"/>
      <c r="B18" s="182" t="s">
        <v>1655</v>
      </c>
      <c r="C18" s="167"/>
      <c r="D18" s="167"/>
      <c r="E18" s="167"/>
      <c r="F18" s="167"/>
      <c r="G18" s="167"/>
      <c r="H18" s="167"/>
      <c r="I18" s="167"/>
      <c r="J18" s="167"/>
      <c r="K18" s="167"/>
      <c r="L18" s="167" t="s">
        <v>1654</v>
      </c>
      <c r="M18" s="167"/>
      <c r="N18" s="167"/>
    </row>
    <row r="19" spans="1:14" s="72" customFormat="1" ht="13.2">
      <c r="A19" s="991" t="s">
        <v>529</v>
      </c>
      <c r="B19" s="182" t="s">
        <v>1656</v>
      </c>
      <c r="C19" s="167"/>
      <c r="D19" s="167"/>
      <c r="E19" s="167"/>
      <c r="F19" s="167"/>
      <c r="G19" s="167"/>
      <c r="H19" s="167"/>
      <c r="I19" s="167"/>
      <c r="J19" s="167"/>
      <c r="K19" s="167"/>
      <c r="L19" s="167" t="s">
        <v>1654</v>
      </c>
      <c r="M19" s="167"/>
      <c r="N19" s="167"/>
    </row>
    <row r="20" spans="1:14" s="72" customFormat="1" ht="13.2">
      <c r="A20" s="991"/>
      <c r="B20" s="182" t="s">
        <v>1657</v>
      </c>
      <c r="C20" s="167"/>
      <c r="D20" s="167"/>
      <c r="E20" s="167"/>
      <c r="F20" s="167"/>
      <c r="G20" s="167"/>
      <c r="H20" s="167"/>
      <c r="I20" s="167"/>
      <c r="J20" s="167"/>
      <c r="K20" s="167"/>
      <c r="L20" s="167"/>
      <c r="M20" s="167" t="s">
        <v>1654</v>
      </c>
      <c r="N20" s="182" t="s">
        <v>1658</v>
      </c>
    </row>
    <row r="21" spans="1:14" s="72" customFormat="1" ht="13.2">
      <c r="A21" s="167" t="s">
        <v>1562</v>
      </c>
      <c r="B21" s="182" t="s">
        <v>1659</v>
      </c>
      <c r="C21" s="167"/>
      <c r="D21" s="167"/>
      <c r="E21" s="167"/>
      <c r="F21" s="167"/>
      <c r="G21" s="167"/>
      <c r="H21" s="167"/>
      <c r="I21" s="167"/>
      <c r="J21" s="167" t="s">
        <v>1654</v>
      </c>
      <c r="K21" s="167"/>
      <c r="L21" s="167"/>
      <c r="M21" s="167"/>
      <c r="N21" s="182"/>
    </row>
    <row r="22" spans="1:14" s="72" customFormat="1" ht="13.2">
      <c r="A22" s="167" t="s">
        <v>1660</v>
      </c>
      <c r="B22" s="182" t="s">
        <v>1661</v>
      </c>
      <c r="C22" s="167"/>
      <c r="D22" s="167"/>
      <c r="E22" s="167"/>
      <c r="F22" s="167"/>
      <c r="G22" s="167"/>
      <c r="H22" s="167"/>
      <c r="I22" s="167"/>
      <c r="J22" s="167"/>
      <c r="K22" s="167"/>
      <c r="L22" s="167" t="s">
        <v>1654</v>
      </c>
      <c r="M22" s="167"/>
      <c r="N22" s="182"/>
    </row>
    <row r="23" spans="1:14" s="72" customFormat="1" ht="13.2">
      <c r="A23" s="1217" t="s">
        <v>1662</v>
      </c>
      <c r="B23" s="182" t="s">
        <v>1663</v>
      </c>
      <c r="C23" s="167"/>
      <c r="D23" s="167"/>
      <c r="E23" s="167"/>
      <c r="F23" s="167"/>
      <c r="G23" s="167"/>
      <c r="H23" s="167"/>
      <c r="I23" s="167"/>
      <c r="J23" s="167"/>
      <c r="K23" s="167"/>
      <c r="L23" s="167" t="s">
        <v>1654</v>
      </c>
      <c r="M23" s="167"/>
      <c r="N23" s="182"/>
    </row>
    <row r="24" spans="1:14" s="72" customFormat="1" ht="13.2">
      <c r="A24" s="1211"/>
      <c r="B24" s="182" t="s">
        <v>1664</v>
      </c>
      <c r="C24" s="167"/>
      <c r="D24" s="167"/>
      <c r="E24" s="167"/>
      <c r="F24" s="167"/>
      <c r="G24" s="167"/>
      <c r="H24" s="167"/>
      <c r="I24" s="167"/>
      <c r="J24" s="167"/>
      <c r="K24" s="167"/>
      <c r="L24" s="167" t="s">
        <v>1654</v>
      </c>
      <c r="M24" s="167"/>
      <c r="N24" s="182"/>
    </row>
    <row r="25" spans="1:14" s="72" customFormat="1" ht="13.2">
      <c r="A25" s="1217" t="s">
        <v>1665</v>
      </c>
      <c r="B25" s="182" t="s">
        <v>1666</v>
      </c>
      <c r="C25" s="167"/>
      <c r="D25" s="167"/>
      <c r="E25" s="167"/>
      <c r="F25" s="167"/>
      <c r="G25" s="167"/>
      <c r="H25" s="167"/>
      <c r="I25" s="167"/>
      <c r="J25" s="167"/>
      <c r="K25" s="167"/>
      <c r="L25" s="167" t="s">
        <v>1654</v>
      </c>
      <c r="M25" s="167"/>
      <c r="N25" s="182"/>
    </row>
    <row r="26" spans="1:14" s="72" customFormat="1" ht="13.2">
      <c r="A26" s="1216"/>
      <c r="B26" s="182" t="s">
        <v>1667</v>
      </c>
      <c r="C26" s="167"/>
      <c r="D26" s="167"/>
      <c r="E26" s="167"/>
      <c r="F26" s="167"/>
      <c r="G26" s="167"/>
      <c r="H26" s="167"/>
      <c r="I26" s="167"/>
      <c r="J26" s="167"/>
      <c r="K26" s="167" t="s">
        <v>1654</v>
      </c>
      <c r="L26" s="167"/>
      <c r="M26" s="167"/>
      <c r="N26" s="182"/>
    </row>
    <row r="27" spans="1:14" s="72" customFormat="1" ht="13.2">
      <c r="A27" s="1216"/>
      <c r="B27" s="182" t="s">
        <v>1668</v>
      </c>
      <c r="C27" s="167"/>
      <c r="D27" s="167"/>
      <c r="E27" s="167"/>
      <c r="F27" s="167"/>
      <c r="G27" s="167"/>
      <c r="H27" s="167"/>
      <c r="I27" s="167"/>
      <c r="J27" s="167"/>
      <c r="K27" s="167"/>
      <c r="L27" s="167" t="s">
        <v>1654</v>
      </c>
      <c r="M27" s="167"/>
      <c r="N27" s="182"/>
    </row>
    <row r="28" spans="1:14" s="72" customFormat="1" ht="14.7" customHeight="1">
      <c r="A28" s="1215" t="s">
        <v>257</v>
      </c>
      <c r="B28" s="182" t="s">
        <v>1669</v>
      </c>
      <c r="C28" s="167"/>
      <c r="D28" s="167"/>
      <c r="E28" s="167"/>
      <c r="F28" s="167"/>
      <c r="G28" s="167"/>
      <c r="H28" s="167"/>
      <c r="I28" s="167"/>
      <c r="J28" s="167"/>
      <c r="K28" s="167" t="s">
        <v>1654</v>
      </c>
      <c r="L28" s="167"/>
      <c r="M28" s="167"/>
      <c r="N28" s="182"/>
    </row>
    <row r="29" spans="1:14" s="72" customFormat="1" ht="13.2">
      <c r="A29" s="1216"/>
      <c r="B29" s="182" t="s">
        <v>1670</v>
      </c>
      <c r="C29" s="167" t="s">
        <v>1654</v>
      </c>
      <c r="D29" s="167"/>
      <c r="E29" s="167"/>
      <c r="F29" s="167"/>
      <c r="G29" s="167"/>
      <c r="H29" s="167"/>
      <c r="I29" s="167"/>
      <c r="J29" s="167"/>
      <c r="K29" s="167"/>
      <c r="L29" s="167"/>
      <c r="M29" s="167" t="s">
        <v>1654</v>
      </c>
      <c r="N29" s="182" t="s">
        <v>1671</v>
      </c>
    </row>
    <row r="30" spans="1:14" s="72" customFormat="1" ht="26.4">
      <c r="A30" s="1216"/>
      <c r="B30" s="182" t="s">
        <v>1672</v>
      </c>
      <c r="C30" s="167" t="s">
        <v>1654</v>
      </c>
      <c r="D30" s="167"/>
      <c r="E30" s="167"/>
      <c r="F30" s="167"/>
      <c r="G30" s="167"/>
      <c r="H30" s="167"/>
      <c r="I30" s="167"/>
      <c r="J30" s="167"/>
      <c r="K30" s="167"/>
      <c r="L30" s="167"/>
      <c r="M30" s="167" t="s">
        <v>1654</v>
      </c>
      <c r="N30" s="189" t="s">
        <v>1673</v>
      </c>
    </row>
    <row r="31" spans="1:14" s="72" customFormat="1" ht="13.2">
      <c r="A31" s="1216"/>
      <c r="B31" s="182" t="s">
        <v>1674</v>
      </c>
      <c r="C31" s="167"/>
      <c r="D31" s="167"/>
      <c r="E31" s="167"/>
      <c r="F31" s="167"/>
      <c r="G31" s="167"/>
      <c r="H31" s="167"/>
      <c r="I31" s="167"/>
      <c r="J31" s="167"/>
      <c r="K31" s="167" t="s">
        <v>1654</v>
      </c>
      <c r="L31" s="167"/>
      <c r="M31" s="167"/>
      <c r="N31" s="167"/>
    </row>
    <row r="32" spans="1:14" s="72" customFormat="1" ht="13.2">
      <c r="A32" s="1216"/>
      <c r="B32" s="182" t="s">
        <v>1675</v>
      </c>
      <c r="C32" s="167"/>
      <c r="D32" s="167"/>
      <c r="E32" s="167"/>
      <c r="F32" s="167"/>
      <c r="G32" s="167"/>
      <c r="H32" s="167"/>
      <c r="I32" s="167"/>
      <c r="J32" s="167"/>
      <c r="K32" s="167" t="s">
        <v>1654</v>
      </c>
      <c r="L32" s="167"/>
      <c r="M32" s="167"/>
      <c r="N32" s="167"/>
    </row>
    <row r="33" spans="1:14" s="72" customFormat="1" ht="13.2">
      <c r="A33" s="1216"/>
      <c r="B33" s="182" t="s">
        <v>1676</v>
      </c>
      <c r="C33" s="167"/>
      <c r="D33" s="167"/>
      <c r="E33" s="167"/>
      <c r="F33" s="167"/>
      <c r="G33" s="167"/>
      <c r="H33" s="167"/>
      <c r="I33" s="167"/>
      <c r="J33" s="167"/>
      <c r="K33" s="167"/>
      <c r="L33" s="167" t="s">
        <v>1654</v>
      </c>
      <c r="M33" s="167"/>
      <c r="N33" s="167"/>
    </row>
    <row r="34" spans="1:14" s="72" customFormat="1" ht="13.2">
      <c r="A34" s="1211"/>
      <c r="B34" s="182" t="s">
        <v>1677</v>
      </c>
      <c r="C34" s="167"/>
      <c r="D34" s="167"/>
      <c r="E34" s="167"/>
      <c r="F34" s="167"/>
      <c r="G34" s="167"/>
      <c r="H34" s="167"/>
      <c r="I34" s="167"/>
      <c r="J34" s="167"/>
      <c r="K34" s="167"/>
      <c r="L34" s="167" t="s">
        <v>1654</v>
      </c>
      <c r="M34" s="167"/>
      <c r="N34" s="167"/>
    </row>
    <row r="35" spans="1:14" s="72" customFormat="1" ht="13.2">
      <c r="A35" s="167" t="s">
        <v>905</v>
      </c>
      <c r="B35" s="182" t="s">
        <v>1678</v>
      </c>
      <c r="C35" s="167"/>
      <c r="D35" s="167"/>
      <c r="E35" s="167"/>
      <c r="F35" s="167"/>
      <c r="G35" s="167"/>
      <c r="H35" s="167" t="s">
        <v>1654</v>
      </c>
      <c r="I35" s="167"/>
      <c r="J35" s="167"/>
      <c r="K35" s="167"/>
      <c r="L35" s="167"/>
      <c r="M35" s="167"/>
      <c r="N35" s="167"/>
    </row>
    <row r="36" spans="1:14" s="72" customFormat="1" ht="13.2">
      <c r="A36" s="167" t="s">
        <v>1679</v>
      </c>
      <c r="B36" s="182" t="s">
        <v>1680</v>
      </c>
      <c r="C36" s="167"/>
      <c r="D36" s="167"/>
      <c r="E36" s="167"/>
      <c r="F36" s="167"/>
      <c r="G36" s="167"/>
      <c r="H36" s="167"/>
      <c r="I36" s="167"/>
      <c r="J36" s="167"/>
      <c r="K36" s="167"/>
      <c r="L36" s="167" t="s">
        <v>1654</v>
      </c>
      <c r="M36" s="167"/>
      <c r="N36" s="167"/>
    </row>
    <row r="37" spans="1:14" s="72" customFormat="1" ht="13.2">
      <c r="A37" s="167" t="s">
        <v>908</v>
      </c>
      <c r="B37" s="182" t="s">
        <v>1681</v>
      </c>
      <c r="C37" s="167"/>
      <c r="D37" s="167"/>
      <c r="E37" s="167"/>
      <c r="F37" s="167"/>
      <c r="G37" s="167"/>
      <c r="H37" s="167"/>
      <c r="I37" s="167"/>
      <c r="J37" s="167"/>
      <c r="K37" s="167" t="s">
        <v>1654</v>
      </c>
      <c r="L37" s="167"/>
      <c r="M37" s="167"/>
      <c r="N37" s="167"/>
    </row>
    <row r="38" spans="1:14" s="72" customFormat="1" ht="16.2" customHeight="1">
      <c r="A38" s="167" t="s">
        <v>906</v>
      </c>
      <c r="B38" s="182" t="s">
        <v>1682</v>
      </c>
      <c r="C38" s="167"/>
      <c r="D38" s="167" t="s">
        <v>1654</v>
      </c>
      <c r="E38" s="167"/>
      <c r="F38" s="167"/>
      <c r="G38" s="167"/>
      <c r="H38" s="167"/>
      <c r="I38" s="167"/>
      <c r="J38" s="167"/>
      <c r="K38" s="167"/>
      <c r="L38" s="167"/>
      <c r="M38" s="167"/>
      <c r="N38" s="167"/>
    </row>
    <row r="39" spans="1:14" s="72" customFormat="1" ht="13.2">
      <c r="A39" s="1217" t="s">
        <v>909</v>
      </c>
      <c r="B39" s="182" t="s">
        <v>1683</v>
      </c>
      <c r="C39" s="167"/>
      <c r="D39" s="167"/>
      <c r="E39" s="167"/>
      <c r="F39" s="167"/>
      <c r="G39" s="167"/>
      <c r="H39" s="167" t="s">
        <v>1654</v>
      </c>
      <c r="I39" s="167"/>
      <c r="J39" s="167"/>
      <c r="K39" s="167"/>
      <c r="L39" s="167"/>
      <c r="M39" s="167"/>
      <c r="N39" s="167"/>
    </row>
    <row r="40" spans="1:14" s="72" customFormat="1" ht="13.2">
      <c r="A40" s="1216"/>
      <c r="B40" s="182" t="s">
        <v>1684</v>
      </c>
      <c r="C40" s="167" t="s">
        <v>1654</v>
      </c>
      <c r="D40" s="167"/>
      <c r="E40" s="167"/>
      <c r="F40" s="167"/>
      <c r="G40" s="167"/>
      <c r="H40" s="167"/>
      <c r="I40" s="167"/>
      <c r="J40" s="167"/>
      <c r="K40" s="167"/>
      <c r="L40" s="167"/>
      <c r="M40" s="167"/>
      <c r="N40" s="167"/>
    </row>
    <row r="41" spans="1:14" s="72" customFormat="1" ht="13.2">
      <c r="A41" s="1216"/>
      <c r="B41" s="182" t="s">
        <v>1685</v>
      </c>
      <c r="C41" s="167"/>
      <c r="D41" s="167"/>
      <c r="E41" s="167"/>
      <c r="F41" s="167"/>
      <c r="G41" s="167"/>
      <c r="H41" s="167"/>
      <c r="I41" s="167"/>
      <c r="J41" s="167"/>
      <c r="K41" s="167" t="s">
        <v>1654</v>
      </c>
      <c r="L41" s="167"/>
      <c r="M41" s="167"/>
      <c r="N41" s="167"/>
    </row>
    <row r="42" spans="1:14" s="72" customFormat="1" ht="13.2">
      <c r="A42" s="1216"/>
      <c r="B42" s="182" t="s">
        <v>1686</v>
      </c>
      <c r="C42" s="167"/>
      <c r="D42" s="167"/>
      <c r="E42" s="167"/>
      <c r="F42" s="167"/>
      <c r="G42" s="167"/>
      <c r="H42" s="167"/>
      <c r="I42" s="167"/>
      <c r="J42" s="167"/>
      <c r="K42" s="167"/>
      <c r="L42" s="167" t="s">
        <v>1654</v>
      </c>
      <c r="M42" s="167"/>
      <c r="N42" s="167"/>
    </row>
    <row r="43" spans="1:14" s="72" customFormat="1" ht="13.2">
      <c r="A43" s="1211"/>
      <c r="B43" s="182" t="s">
        <v>1687</v>
      </c>
      <c r="C43" s="167"/>
      <c r="D43" s="167"/>
      <c r="E43" s="167"/>
      <c r="F43" s="167"/>
      <c r="G43" s="167"/>
      <c r="H43" s="167"/>
      <c r="I43" s="167"/>
      <c r="J43" s="167"/>
      <c r="K43" s="167" t="s">
        <v>1654</v>
      </c>
      <c r="L43" s="167"/>
      <c r="M43" s="167"/>
      <c r="N43" s="167"/>
    </row>
    <row r="44" spans="1:14" s="72" customFormat="1" ht="13.2">
      <c r="A44" s="1217" t="s">
        <v>903</v>
      </c>
      <c r="B44" s="182" t="s">
        <v>1688</v>
      </c>
      <c r="C44" s="167"/>
      <c r="D44" s="167"/>
      <c r="E44" s="167"/>
      <c r="F44" s="167"/>
      <c r="G44" s="167"/>
      <c r="H44" s="167"/>
      <c r="I44" s="167"/>
      <c r="J44" s="167"/>
      <c r="K44" s="167"/>
      <c r="L44" s="167" t="s">
        <v>1654</v>
      </c>
      <c r="M44" s="167"/>
      <c r="N44" s="167"/>
    </row>
    <row r="45" spans="1:14" s="72" customFormat="1" ht="13.2">
      <c r="A45" s="1211"/>
      <c r="B45" s="182" t="s">
        <v>1689</v>
      </c>
      <c r="C45" s="167"/>
      <c r="D45" s="167"/>
      <c r="E45" s="167"/>
      <c r="F45" s="167"/>
      <c r="G45" s="167"/>
      <c r="H45" s="167"/>
      <c r="I45" s="167"/>
      <c r="J45" s="167"/>
      <c r="K45" s="167"/>
      <c r="L45" s="167" t="s">
        <v>1654</v>
      </c>
      <c r="M45" s="167"/>
      <c r="N45" s="167"/>
    </row>
    <row r="46" spans="1:14" s="72" customFormat="1" ht="13.2">
      <c r="A46" s="1217" t="s">
        <v>1690</v>
      </c>
      <c r="B46" s="182" t="s">
        <v>1691</v>
      </c>
      <c r="C46" s="167"/>
      <c r="D46" s="167"/>
      <c r="E46" s="167"/>
      <c r="F46" s="167"/>
      <c r="G46" s="167"/>
      <c r="H46" s="167"/>
      <c r="I46" s="167"/>
      <c r="J46" s="167"/>
      <c r="K46" s="167"/>
      <c r="L46" s="167" t="s">
        <v>1654</v>
      </c>
      <c r="M46" s="167"/>
      <c r="N46" s="167"/>
    </row>
    <row r="47" spans="1:14" s="72" customFormat="1" ht="13.2">
      <c r="A47" s="1211"/>
      <c r="B47" s="182" t="s">
        <v>1692</v>
      </c>
      <c r="C47" s="167"/>
      <c r="D47" s="167"/>
      <c r="E47" s="167"/>
      <c r="F47" s="167"/>
      <c r="G47" s="167"/>
      <c r="H47" s="167"/>
      <c r="I47" s="167"/>
      <c r="J47" s="167"/>
      <c r="K47" s="167"/>
      <c r="L47" s="167" t="s">
        <v>1654</v>
      </c>
      <c r="M47" s="167"/>
      <c r="N47" s="167"/>
    </row>
    <row r="48" spans="1:14" s="72" customFormat="1" ht="13.2">
      <c r="A48" s="1217" t="s">
        <v>911</v>
      </c>
      <c r="B48" s="182" t="s">
        <v>1693</v>
      </c>
      <c r="C48" s="167" t="s">
        <v>1654</v>
      </c>
      <c r="D48" s="167"/>
      <c r="E48" s="167"/>
      <c r="F48" s="167"/>
      <c r="G48" s="167"/>
      <c r="H48" s="167"/>
      <c r="I48" s="167"/>
      <c r="J48" s="167"/>
      <c r="K48" s="167"/>
      <c r="L48" s="167"/>
      <c r="M48" s="167"/>
      <c r="N48" s="167"/>
    </row>
    <row r="49" spans="1:14" s="72" customFormat="1" ht="13.2">
      <c r="A49" s="1216"/>
      <c r="B49" s="182" t="s">
        <v>1694</v>
      </c>
      <c r="C49" s="167" t="s">
        <v>1654</v>
      </c>
      <c r="D49" s="167"/>
      <c r="E49" s="167"/>
      <c r="F49" s="167"/>
      <c r="G49" s="167"/>
      <c r="H49" s="167"/>
      <c r="I49" s="167"/>
      <c r="J49" s="167"/>
      <c r="K49" s="167"/>
      <c r="L49" s="167"/>
      <c r="M49" s="167"/>
      <c r="N49" s="167"/>
    </row>
    <row r="50" spans="1:14" s="72" customFormat="1" ht="13.2">
      <c r="A50" s="1211"/>
      <c r="B50" s="182" t="s">
        <v>1695</v>
      </c>
      <c r="C50" s="167" t="s">
        <v>1654</v>
      </c>
      <c r="D50" s="167"/>
      <c r="E50" s="167"/>
      <c r="F50" s="167"/>
      <c r="G50" s="167"/>
      <c r="H50" s="167"/>
      <c r="I50" s="167"/>
      <c r="J50" s="167"/>
      <c r="K50" s="167"/>
      <c r="L50" s="167"/>
      <c r="M50" s="167" t="s">
        <v>1654</v>
      </c>
      <c r="N50" s="182" t="s">
        <v>1658</v>
      </c>
    </row>
    <row r="51" spans="1:14" s="72" customFormat="1" ht="13.2">
      <c r="A51" s="1217" t="s">
        <v>907</v>
      </c>
      <c r="B51" s="182" t="s">
        <v>1696</v>
      </c>
      <c r="C51" s="167" t="s">
        <v>1654</v>
      </c>
      <c r="D51" s="167"/>
      <c r="E51" s="167"/>
      <c r="F51" s="167"/>
      <c r="G51" s="167"/>
      <c r="H51" s="167"/>
      <c r="I51" s="167"/>
      <c r="J51" s="167"/>
      <c r="K51" s="167"/>
      <c r="L51" s="167"/>
      <c r="M51" s="167"/>
      <c r="N51" s="182"/>
    </row>
    <row r="52" spans="1:14" s="72" customFormat="1" ht="28.95" customHeight="1">
      <c r="A52" s="1216"/>
      <c r="B52" s="182" t="s">
        <v>1697</v>
      </c>
      <c r="C52" s="167" t="s">
        <v>1654</v>
      </c>
      <c r="D52" s="167"/>
      <c r="E52" s="167"/>
      <c r="F52" s="167"/>
      <c r="G52" s="167"/>
      <c r="H52" s="167"/>
      <c r="I52" s="167"/>
      <c r="J52" s="167"/>
      <c r="K52" s="167"/>
      <c r="L52" s="167"/>
      <c r="M52" s="167" t="s">
        <v>1654</v>
      </c>
      <c r="N52" s="182" t="s">
        <v>1658</v>
      </c>
    </row>
    <row r="53" spans="1:14" s="72" customFormat="1" ht="28.95" customHeight="1">
      <c r="A53" s="1216"/>
      <c r="B53" s="182" t="s">
        <v>1698</v>
      </c>
      <c r="C53" s="167" t="s">
        <v>1654</v>
      </c>
      <c r="D53" s="167"/>
      <c r="E53" s="167"/>
      <c r="F53" s="167"/>
      <c r="G53" s="167"/>
      <c r="H53" s="167"/>
      <c r="I53" s="167"/>
      <c r="J53" s="167"/>
      <c r="K53" s="167"/>
      <c r="L53" s="167"/>
      <c r="M53" s="167" t="s">
        <v>1654</v>
      </c>
      <c r="N53" s="182" t="s">
        <v>1658</v>
      </c>
    </row>
    <row r="54" spans="1:14" s="72" customFormat="1" ht="28.95" customHeight="1">
      <c r="A54" s="1216"/>
      <c r="B54" s="182" t="s">
        <v>1699</v>
      </c>
      <c r="C54" s="167"/>
      <c r="D54" s="167"/>
      <c r="E54" s="167"/>
      <c r="F54" s="167"/>
      <c r="G54" s="167"/>
      <c r="H54" s="167"/>
      <c r="I54" s="167"/>
      <c r="J54" s="167"/>
      <c r="K54" s="167"/>
      <c r="L54" s="167"/>
      <c r="M54" s="167" t="s">
        <v>1654</v>
      </c>
      <c r="N54" s="182" t="s">
        <v>1658</v>
      </c>
    </row>
    <row r="55" spans="1:14" s="72" customFormat="1" ht="28.95" customHeight="1">
      <c r="A55" s="1211"/>
      <c r="B55" s="182" t="s">
        <v>1700</v>
      </c>
      <c r="C55" s="167"/>
      <c r="D55" s="167"/>
      <c r="E55" s="167"/>
      <c r="F55" s="167"/>
      <c r="G55" s="167"/>
      <c r="H55" s="167"/>
      <c r="I55" s="167"/>
      <c r="J55" s="167"/>
      <c r="K55" s="167"/>
      <c r="L55" s="167"/>
      <c r="M55" s="167" t="s">
        <v>1654</v>
      </c>
      <c r="N55" s="182" t="s">
        <v>1701</v>
      </c>
    </row>
    <row r="56" spans="1:14" s="72" customFormat="1" ht="13.2">
      <c r="A56" s="1217" t="s">
        <v>910</v>
      </c>
      <c r="B56" s="182" t="s">
        <v>1702</v>
      </c>
      <c r="C56" s="167"/>
      <c r="D56" s="167"/>
      <c r="E56" s="167"/>
      <c r="F56" s="167"/>
      <c r="G56" s="167"/>
      <c r="H56" s="167"/>
      <c r="I56" s="167"/>
      <c r="J56" s="167"/>
      <c r="K56" s="167"/>
      <c r="L56" s="167" t="s">
        <v>1654</v>
      </c>
      <c r="M56" s="182"/>
      <c r="N56" s="182"/>
    </row>
    <row r="57" spans="1:14" s="72" customFormat="1" ht="13.2">
      <c r="A57" s="1216"/>
      <c r="B57" s="182" t="s">
        <v>1703</v>
      </c>
      <c r="C57" s="167"/>
      <c r="D57" s="167"/>
      <c r="E57" s="167"/>
      <c r="F57" s="167"/>
      <c r="G57" s="167"/>
      <c r="H57" s="167"/>
      <c r="I57" s="167"/>
      <c r="J57" s="167"/>
      <c r="K57" s="167"/>
      <c r="L57" s="167" t="s">
        <v>1654</v>
      </c>
      <c r="M57" s="167"/>
      <c r="N57" s="182"/>
    </row>
    <row r="58" spans="1:14" s="72" customFormat="1" ht="13.2">
      <c r="A58" s="1216"/>
      <c r="B58" s="182" t="s">
        <v>1704</v>
      </c>
      <c r="C58" s="167"/>
      <c r="D58" s="167"/>
      <c r="E58" s="167"/>
      <c r="F58" s="167"/>
      <c r="G58" s="167"/>
      <c r="H58" s="167"/>
      <c r="I58" s="167"/>
      <c r="J58" s="167"/>
      <c r="K58" s="167"/>
      <c r="L58" s="167"/>
      <c r="M58" s="167" t="s">
        <v>1654</v>
      </c>
      <c r="N58" s="182" t="s">
        <v>1705</v>
      </c>
    </row>
    <row r="59" spans="1:14" s="72" customFormat="1" ht="13.2">
      <c r="A59" s="1216"/>
      <c r="B59" s="182" t="s">
        <v>1706</v>
      </c>
      <c r="C59" s="167"/>
      <c r="D59" s="167"/>
      <c r="E59" s="167"/>
      <c r="F59" s="167"/>
      <c r="G59" s="167"/>
      <c r="H59" s="167"/>
      <c r="I59" s="167"/>
      <c r="J59" s="167"/>
      <c r="K59" s="167" t="s">
        <v>1654</v>
      </c>
      <c r="L59" s="167"/>
      <c r="M59" s="167"/>
      <c r="N59" s="182"/>
    </row>
    <row r="60" spans="1:14" s="72" customFormat="1" ht="28.95" customHeight="1">
      <c r="A60" s="1216"/>
      <c r="B60" s="182" t="s">
        <v>1707</v>
      </c>
      <c r="C60" s="167"/>
      <c r="D60" s="167"/>
      <c r="E60" s="167"/>
      <c r="F60" s="167"/>
      <c r="G60" s="167"/>
      <c r="H60" s="167"/>
      <c r="I60" s="167"/>
      <c r="J60" s="167"/>
      <c r="K60" s="167"/>
      <c r="L60" s="167"/>
      <c r="M60" s="167" t="s">
        <v>1654</v>
      </c>
      <c r="N60" s="182" t="s">
        <v>1708</v>
      </c>
    </row>
    <row r="61" spans="1:14" s="72" customFormat="1" ht="13.2">
      <c r="A61" s="1216"/>
      <c r="B61" s="182" t="s">
        <v>1709</v>
      </c>
      <c r="C61" s="167" t="s">
        <v>1654</v>
      </c>
      <c r="D61" s="167"/>
      <c r="E61" s="167"/>
      <c r="F61" s="167"/>
      <c r="G61" s="167"/>
      <c r="H61" s="167"/>
      <c r="I61" s="167"/>
      <c r="J61" s="167"/>
      <c r="K61" s="167"/>
      <c r="L61" s="167"/>
      <c r="M61" s="167"/>
      <c r="N61" s="182"/>
    </row>
    <row r="62" spans="1:14" s="72" customFormat="1" ht="28.95" customHeight="1">
      <c r="A62" s="1216"/>
      <c r="B62" s="182" t="s">
        <v>1710</v>
      </c>
      <c r="C62" s="167"/>
      <c r="D62" s="167" t="s">
        <v>1654</v>
      </c>
      <c r="E62" s="167"/>
      <c r="F62" s="167"/>
      <c r="G62" s="167"/>
      <c r="H62" s="167"/>
      <c r="I62" s="167"/>
      <c r="J62" s="167"/>
      <c r="K62" s="167"/>
      <c r="L62" s="167"/>
      <c r="M62" s="167"/>
      <c r="N62" s="182"/>
    </row>
    <row r="63" spans="1:14" s="72" customFormat="1" ht="13.2">
      <c r="A63" s="1216"/>
      <c r="B63" s="182" t="s">
        <v>1711</v>
      </c>
      <c r="C63" s="167"/>
      <c r="D63" s="167"/>
      <c r="E63" s="167"/>
      <c r="F63" s="167"/>
      <c r="G63" s="167"/>
      <c r="H63" s="167"/>
      <c r="I63" s="167"/>
      <c r="J63" s="167"/>
      <c r="K63" s="167"/>
      <c r="L63" s="167"/>
      <c r="M63" s="167" t="s">
        <v>1654</v>
      </c>
      <c r="N63" s="182" t="s">
        <v>1712</v>
      </c>
    </row>
    <row r="64" spans="1:14" s="72" customFormat="1" ht="13.2">
      <c r="A64" s="1216"/>
      <c r="B64" s="182" t="s">
        <v>1713</v>
      </c>
      <c r="C64" s="167"/>
      <c r="D64" s="167"/>
      <c r="E64" s="167"/>
      <c r="F64" s="167"/>
      <c r="G64" s="167"/>
      <c r="H64" s="167"/>
      <c r="I64" s="167"/>
      <c r="J64" s="167"/>
      <c r="K64" s="167"/>
      <c r="L64" s="167"/>
      <c r="M64" s="167" t="s">
        <v>1654</v>
      </c>
      <c r="N64" s="182" t="s">
        <v>1714</v>
      </c>
    </row>
    <row r="65" spans="1:14" s="72" customFormat="1" ht="28.95" customHeight="1">
      <c r="A65" s="1216"/>
      <c r="B65" s="182" t="s">
        <v>1715</v>
      </c>
      <c r="C65" s="167"/>
      <c r="D65" s="167" t="s">
        <v>1654</v>
      </c>
      <c r="E65" s="167"/>
      <c r="F65" s="167"/>
      <c r="G65" s="167"/>
      <c r="H65" s="167"/>
      <c r="I65" s="167"/>
      <c r="J65" s="167"/>
      <c r="K65" s="167"/>
      <c r="L65" s="167"/>
      <c r="M65" s="167"/>
      <c r="N65" s="182"/>
    </row>
    <row r="66" spans="1:14" s="72" customFormat="1" ht="13.2">
      <c r="A66" s="1216"/>
      <c r="B66" s="182" t="s">
        <v>1716</v>
      </c>
      <c r="C66" s="167" t="s">
        <v>1654</v>
      </c>
      <c r="D66" s="167"/>
      <c r="E66" s="167"/>
      <c r="F66" s="167"/>
      <c r="G66" s="167"/>
      <c r="H66" s="167"/>
      <c r="I66" s="167"/>
      <c r="J66" s="167"/>
      <c r="K66" s="167"/>
      <c r="L66" s="167"/>
      <c r="M66" s="167"/>
      <c r="N66" s="182"/>
    </row>
    <row r="67" spans="1:14" s="72" customFormat="1" ht="13.2">
      <c r="A67" s="1211"/>
      <c r="B67" s="182" t="s">
        <v>1717</v>
      </c>
      <c r="C67" s="167" t="s">
        <v>1654</v>
      </c>
      <c r="D67" s="167"/>
      <c r="E67" s="167"/>
      <c r="F67" s="167"/>
      <c r="G67" s="167"/>
      <c r="H67" s="167"/>
      <c r="I67" s="167"/>
      <c r="J67" s="167"/>
      <c r="K67" s="167"/>
      <c r="L67" s="167"/>
      <c r="M67" s="167"/>
      <c r="N67" s="182"/>
    </row>
    <row r="68" spans="1:14" s="72" customFormat="1" ht="13.2">
      <c r="A68" s="1217" t="s">
        <v>243</v>
      </c>
      <c r="B68" s="182" t="s">
        <v>1718</v>
      </c>
      <c r="C68" s="167"/>
      <c r="D68" s="167"/>
      <c r="E68" s="167"/>
      <c r="F68" s="167"/>
      <c r="G68" s="167"/>
      <c r="H68" s="167"/>
      <c r="I68" s="167"/>
      <c r="J68" s="167"/>
      <c r="K68" s="167" t="s">
        <v>1654</v>
      </c>
      <c r="L68" s="167"/>
      <c r="M68" s="167"/>
      <c r="N68" s="182"/>
    </row>
    <row r="69" spans="1:14" s="72" customFormat="1" ht="13.2">
      <c r="A69" s="1216"/>
      <c r="B69" s="182" t="s">
        <v>1719</v>
      </c>
      <c r="C69" s="167"/>
      <c r="D69" s="167"/>
      <c r="E69" s="167"/>
      <c r="F69" s="167"/>
      <c r="G69" s="167"/>
      <c r="H69" s="167"/>
      <c r="I69" s="167"/>
      <c r="J69" s="167"/>
      <c r="K69" s="167" t="s">
        <v>1654</v>
      </c>
      <c r="L69" s="167"/>
      <c r="M69" s="167"/>
      <c r="N69" s="182"/>
    </row>
    <row r="70" spans="1:14" s="72" customFormat="1" ht="13.2">
      <c r="A70" s="1216"/>
      <c r="B70" s="182" t="s">
        <v>1720</v>
      </c>
      <c r="C70" s="167"/>
      <c r="D70" s="167"/>
      <c r="E70" s="167"/>
      <c r="F70" s="167"/>
      <c r="G70" s="167"/>
      <c r="H70" s="167"/>
      <c r="I70" s="167"/>
      <c r="J70" s="167"/>
      <c r="K70" s="167"/>
      <c r="L70" s="167"/>
      <c r="M70" s="167" t="s">
        <v>1654</v>
      </c>
      <c r="N70" s="182" t="s">
        <v>1721</v>
      </c>
    </row>
    <row r="71" spans="1:14" s="72" customFormat="1" ht="13.2">
      <c r="A71" s="1216"/>
      <c r="B71" s="182" t="s">
        <v>1722</v>
      </c>
      <c r="C71" s="167"/>
      <c r="D71" s="167"/>
      <c r="E71" s="167"/>
      <c r="F71" s="167"/>
      <c r="G71" s="167"/>
      <c r="H71" s="167"/>
      <c r="I71" s="167"/>
      <c r="J71" s="167"/>
      <c r="K71" s="167" t="s">
        <v>1654</v>
      </c>
      <c r="L71" s="167"/>
      <c r="M71" s="167"/>
      <c r="N71" s="182"/>
    </row>
    <row r="72" spans="1:14" s="72" customFormat="1" ht="13.2">
      <c r="A72" s="1216"/>
      <c r="B72" s="182" t="s">
        <v>1723</v>
      </c>
      <c r="C72" s="167"/>
      <c r="D72" s="167"/>
      <c r="E72" s="167"/>
      <c r="F72" s="167"/>
      <c r="G72" s="167"/>
      <c r="H72" s="167"/>
      <c r="I72" s="167"/>
      <c r="J72" s="167"/>
      <c r="K72" s="167" t="s">
        <v>1654</v>
      </c>
      <c r="L72" s="167"/>
      <c r="M72" s="167"/>
      <c r="N72" s="182"/>
    </row>
    <row r="73" spans="1:14" s="72" customFormat="1" ht="13.2">
      <c r="A73" s="1216"/>
      <c r="B73" s="182" t="s">
        <v>1724</v>
      </c>
      <c r="C73" s="167"/>
      <c r="D73" s="167"/>
      <c r="E73" s="167"/>
      <c r="F73" s="167"/>
      <c r="G73" s="167"/>
      <c r="H73" s="167"/>
      <c r="I73" s="167"/>
      <c r="J73" s="167"/>
      <c r="K73" s="167"/>
      <c r="L73" s="167" t="s">
        <v>1654</v>
      </c>
      <c r="M73" s="167"/>
      <c r="N73" s="182"/>
    </row>
    <row r="74" spans="1:14" s="72" customFormat="1" ht="13.2">
      <c r="A74" s="1216"/>
      <c r="B74" s="182" t="s">
        <v>1725</v>
      </c>
      <c r="C74" s="167"/>
      <c r="D74" s="167"/>
      <c r="E74" s="167"/>
      <c r="F74" s="167"/>
      <c r="G74" s="167"/>
      <c r="H74" s="167"/>
      <c r="I74" s="167"/>
      <c r="J74" s="167"/>
      <c r="K74" s="167"/>
      <c r="L74" s="167" t="s">
        <v>1654</v>
      </c>
      <c r="M74" s="167"/>
      <c r="N74" s="182"/>
    </row>
    <row r="75" spans="1:14" s="72" customFormat="1" ht="13.2">
      <c r="A75" s="1216"/>
      <c r="B75" s="182" t="s">
        <v>1726</v>
      </c>
      <c r="C75" s="167"/>
      <c r="D75" s="167"/>
      <c r="E75" s="167"/>
      <c r="F75" s="167"/>
      <c r="G75" s="167"/>
      <c r="H75" s="167"/>
      <c r="I75" s="167"/>
      <c r="J75" s="167"/>
      <c r="K75" s="167"/>
      <c r="L75" s="167" t="s">
        <v>1654</v>
      </c>
      <c r="M75" s="167"/>
      <c r="N75" s="182"/>
    </row>
    <row r="76" spans="1:14" s="72" customFormat="1" ht="13.2">
      <c r="A76" s="1216"/>
      <c r="B76" s="182" t="s">
        <v>1727</v>
      </c>
      <c r="C76" s="167"/>
      <c r="D76" s="167"/>
      <c r="E76" s="167"/>
      <c r="F76" s="167"/>
      <c r="G76" s="167"/>
      <c r="H76" s="167"/>
      <c r="I76" s="167"/>
      <c r="J76" s="167"/>
      <c r="K76" s="167"/>
      <c r="L76" s="167" t="s">
        <v>1654</v>
      </c>
      <c r="M76" s="167"/>
      <c r="N76" s="182"/>
    </row>
    <row r="77" spans="1:14" s="72" customFormat="1" ht="13.2">
      <c r="A77" s="1216"/>
      <c r="B77" s="182" t="s">
        <v>1728</v>
      </c>
      <c r="C77" s="167"/>
      <c r="D77" s="167"/>
      <c r="E77" s="167"/>
      <c r="F77" s="167"/>
      <c r="G77" s="167"/>
      <c r="H77" s="167"/>
      <c r="I77" s="167"/>
      <c r="J77" s="167"/>
      <c r="K77" s="167"/>
      <c r="L77" s="167"/>
      <c r="M77" s="167" t="s">
        <v>1654</v>
      </c>
      <c r="N77" s="182" t="s">
        <v>1729</v>
      </c>
    </row>
    <row r="78" spans="1:14" s="72" customFormat="1" ht="13.2">
      <c r="A78" s="1216"/>
      <c r="B78" s="182" t="s">
        <v>1730</v>
      </c>
      <c r="C78" s="167"/>
      <c r="D78" s="167"/>
      <c r="E78" s="167"/>
      <c r="F78" s="167"/>
      <c r="G78" s="167"/>
      <c r="H78" s="167"/>
      <c r="I78" s="167"/>
      <c r="J78" s="167"/>
      <c r="K78" s="167"/>
      <c r="L78" s="167" t="s">
        <v>1654</v>
      </c>
      <c r="M78" s="167"/>
      <c r="N78" s="182"/>
    </row>
    <row r="79" spans="1:14" s="72" customFormat="1" ht="13.2">
      <c r="A79" s="1216"/>
      <c r="B79" s="182" t="s">
        <v>1731</v>
      </c>
      <c r="C79" s="167"/>
      <c r="D79" s="167"/>
      <c r="E79" s="167"/>
      <c r="F79" s="167"/>
      <c r="G79" s="167"/>
      <c r="H79" s="167"/>
      <c r="I79" s="167"/>
      <c r="J79" s="167"/>
      <c r="K79" s="167"/>
      <c r="L79" s="167" t="s">
        <v>1654</v>
      </c>
      <c r="M79" s="167"/>
      <c r="N79" s="182"/>
    </row>
    <row r="80" spans="1:14" s="72" customFormat="1" ht="13.2">
      <c r="A80" s="1216"/>
      <c r="B80" s="182" t="s">
        <v>1732</v>
      </c>
      <c r="C80" s="167"/>
      <c r="D80" s="167"/>
      <c r="E80" s="167"/>
      <c r="F80" s="167"/>
      <c r="G80" s="167"/>
      <c r="H80" s="167"/>
      <c r="I80" s="167"/>
      <c r="J80" s="167"/>
      <c r="K80" s="167" t="s">
        <v>1654</v>
      </c>
      <c r="L80" s="167"/>
      <c r="M80" s="167"/>
      <c r="N80" s="182"/>
    </row>
    <row r="81" spans="1:14" s="72" customFormat="1" ht="13.2">
      <c r="A81" s="1216"/>
      <c r="B81" s="182" t="s">
        <v>1733</v>
      </c>
      <c r="C81" s="167"/>
      <c r="D81" s="167"/>
      <c r="E81" s="167"/>
      <c r="F81" s="167"/>
      <c r="G81" s="167"/>
      <c r="H81" s="167"/>
      <c r="I81" s="167"/>
      <c r="J81" s="167"/>
      <c r="K81" s="167"/>
      <c r="L81" s="167" t="s">
        <v>1654</v>
      </c>
      <c r="M81" s="167"/>
      <c r="N81" s="182"/>
    </row>
    <row r="82" spans="1:14" s="72" customFormat="1" ht="13.2">
      <c r="A82" s="1216"/>
      <c r="B82" s="182" t="s">
        <v>1734</v>
      </c>
      <c r="C82" s="167"/>
      <c r="D82" s="167"/>
      <c r="E82" s="167"/>
      <c r="F82" s="167"/>
      <c r="G82" s="167"/>
      <c r="H82" s="167"/>
      <c r="I82" s="167"/>
      <c r="J82" s="167"/>
      <c r="K82" s="167"/>
      <c r="L82" s="167" t="s">
        <v>1654</v>
      </c>
      <c r="M82" s="167"/>
      <c r="N82" s="182"/>
    </row>
    <row r="83" spans="1:14" s="72" customFormat="1" ht="13.2">
      <c r="A83" s="1216"/>
      <c r="B83" s="182" t="s">
        <v>1735</v>
      </c>
      <c r="C83" s="167"/>
      <c r="D83" s="167"/>
      <c r="E83" s="167"/>
      <c r="F83" s="167"/>
      <c r="G83" s="167"/>
      <c r="H83" s="167"/>
      <c r="I83" s="167"/>
      <c r="J83" s="167" t="s">
        <v>1654</v>
      </c>
      <c r="K83" s="167"/>
      <c r="L83" s="167"/>
      <c r="M83" s="167"/>
      <c r="N83" s="182"/>
    </row>
    <row r="84" spans="1:14" s="72" customFormat="1" ht="28.95" customHeight="1">
      <c r="A84" s="1216"/>
      <c r="B84" s="182" t="s">
        <v>1736</v>
      </c>
      <c r="C84" s="167" t="s">
        <v>1654</v>
      </c>
      <c r="D84" s="167"/>
      <c r="E84" s="167"/>
      <c r="F84" s="167"/>
      <c r="G84" s="167"/>
      <c r="H84" s="167"/>
      <c r="I84" s="167"/>
      <c r="J84" s="167"/>
      <c r="K84" s="167"/>
      <c r="L84" s="167"/>
      <c r="M84" s="167"/>
      <c r="N84" s="182"/>
    </row>
    <row r="85" spans="1:14" s="72" customFormat="1" ht="13.2">
      <c r="A85" s="1216"/>
      <c r="B85" s="182" t="s">
        <v>1737</v>
      </c>
      <c r="C85" s="167"/>
      <c r="D85" s="167"/>
      <c r="E85" s="167"/>
      <c r="F85" s="167"/>
      <c r="G85" s="167"/>
      <c r="H85" s="167"/>
      <c r="I85" s="167"/>
      <c r="J85" s="167"/>
      <c r="K85" s="167"/>
      <c r="L85" s="167" t="s">
        <v>1654</v>
      </c>
      <c r="M85" s="167"/>
      <c r="N85" s="182"/>
    </row>
    <row r="86" spans="1:14" s="72" customFormat="1" ht="13.2">
      <c r="A86" s="1216"/>
      <c r="B86" s="182" t="s">
        <v>1738</v>
      </c>
      <c r="C86" s="167"/>
      <c r="D86" s="167"/>
      <c r="E86" s="167"/>
      <c r="F86" s="167" t="s">
        <v>1654</v>
      </c>
      <c r="G86" s="167"/>
      <c r="H86" s="167"/>
      <c r="I86" s="167"/>
      <c r="J86" s="167"/>
      <c r="K86" s="167"/>
      <c r="L86" s="167"/>
      <c r="M86" s="167"/>
      <c r="N86" s="182"/>
    </row>
    <row r="87" spans="1:14" s="72" customFormat="1" ht="13.2">
      <c r="A87" s="1216"/>
      <c r="B87" s="182" t="s">
        <v>1739</v>
      </c>
      <c r="C87" s="167"/>
      <c r="D87" s="167"/>
      <c r="E87" s="167"/>
      <c r="F87" s="167"/>
      <c r="G87" s="167"/>
      <c r="H87" s="167"/>
      <c r="I87" s="167"/>
      <c r="J87" s="167"/>
      <c r="K87" s="167"/>
      <c r="L87" s="167" t="s">
        <v>1654</v>
      </c>
      <c r="M87" s="167"/>
      <c r="N87" s="182"/>
    </row>
    <row r="88" spans="1:14" s="72" customFormat="1" ht="13.2">
      <c r="A88" s="1216"/>
      <c r="B88" s="182" t="s">
        <v>1740</v>
      </c>
      <c r="C88" s="167"/>
      <c r="D88" s="167"/>
      <c r="E88" s="167"/>
      <c r="F88" s="167"/>
      <c r="G88" s="167"/>
      <c r="H88" s="167"/>
      <c r="I88" s="167"/>
      <c r="J88" s="167"/>
      <c r="K88" s="167"/>
      <c r="L88" s="167" t="s">
        <v>1654</v>
      </c>
      <c r="M88" s="167"/>
      <c r="N88" s="182"/>
    </row>
    <row r="89" spans="1:14" s="72" customFormat="1" ht="13.2">
      <c r="A89" s="1216"/>
      <c r="B89" s="182" t="s">
        <v>1741</v>
      </c>
      <c r="C89" s="167"/>
      <c r="D89" s="167"/>
      <c r="E89" s="167"/>
      <c r="F89" s="167"/>
      <c r="G89" s="167"/>
      <c r="H89" s="167"/>
      <c r="I89" s="167"/>
      <c r="J89" s="167"/>
      <c r="K89" s="167"/>
      <c r="L89" s="167" t="s">
        <v>1654</v>
      </c>
      <c r="M89" s="167"/>
      <c r="N89" s="182"/>
    </row>
    <row r="90" spans="1:14" s="72" customFormat="1" ht="13.2">
      <c r="A90" s="1216"/>
      <c r="B90" s="182" t="s">
        <v>1742</v>
      </c>
      <c r="C90" s="167"/>
      <c r="D90" s="167"/>
      <c r="E90" s="167"/>
      <c r="F90" s="167"/>
      <c r="G90" s="167"/>
      <c r="H90" s="167"/>
      <c r="I90" s="167"/>
      <c r="J90" s="167"/>
      <c r="K90" s="167"/>
      <c r="L90" s="167" t="s">
        <v>1654</v>
      </c>
      <c r="M90" s="167"/>
      <c r="N90" s="182"/>
    </row>
    <row r="91" spans="1:14" s="72" customFormat="1" ht="13.2">
      <c r="A91" s="1216"/>
      <c r="B91" s="182" t="s">
        <v>1743</v>
      </c>
      <c r="C91" s="167"/>
      <c r="D91" s="167"/>
      <c r="E91" s="167"/>
      <c r="F91" s="167"/>
      <c r="G91" s="167"/>
      <c r="H91" s="167"/>
      <c r="I91" s="167"/>
      <c r="J91" s="167"/>
      <c r="K91" s="167" t="s">
        <v>1654</v>
      </c>
      <c r="L91" s="167"/>
      <c r="M91" s="167"/>
      <c r="N91" s="182"/>
    </row>
    <row r="92" spans="1:14" s="72" customFormat="1" ht="28.95" customHeight="1">
      <c r="A92" s="1216"/>
      <c r="B92" s="182" t="s">
        <v>1744</v>
      </c>
      <c r="C92" s="167" t="s">
        <v>1654</v>
      </c>
      <c r="D92" s="167"/>
      <c r="E92" s="167"/>
      <c r="F92" s="167"/>
      <c r="G92" s="167"/>
      <c r="H92" s="167"/>
      <c r="I92" s="167"/>
      <c r="J92" s="167"/>
      <c r="K92" s="167"/>
      <c r="L92" s="167"/>
      <c r="M92" s="167"/>
      <c r="N92" s="182"/>
    </row>
    <row r="93" spans="1:14" s="72" customFormat="1" ht="28.95" customHeight="1">
      <c r="A93" s="1216"/>
      <c r="B93" s="182" t="s">
        <v>1745</v>
      </c>
      <c r="C93" s="167"/>
      <c r="D93" s="167"/>
      <c r="E93" s="167"/>
      <c r="F93" s="167"/>
      <c r="G93" s="167"/>
      <c r="H93" s="167"/>
      <c r="I93" s="167"/>
      <c r="J93" s="167"/>
      <c r="K93" s="167"/>
      <c r="L93" s="167" t="s">
        <v>1654</v>
      </c>
      <c r="M93" s="167"/>
      <c r="N93" s="182"/>
    </row>
    <row r="94" spans="1:14" s="72" customFormat="1" ht="13.2">
      <c r="A94" s="1216"/>
      <c r="B94" s="182" t="s">
        <v>1746</v>
      </c>
      <c r="C94" s="167"/>
      <c r="D94" s="167"/>
      <c r="E94" s="167"/>
      <c r="F94" s="167"/>
      <c r="G94" s="167"/>
      <c r="H94" s="167"/>
      <c r="I94" s="167"/>
      <c r="J94" s="167"/>
      <c r="K94" s="167"/>
      <c r="L94" s="167" t="s">
        <v>1654</v>
      </c>
      <c r="M94" s="167"/>
      <c r="N94" s="182"/>
    </row>
    <row r="95" spans="1:14" s="72" customFormat="1" ht="13.2">
      <c r="A95" s="1216"/>
      <c r="B95" s="182" t="s">
        <v>1747</v>
      </c>
      <c r="C95" s="167"/>
      <c r="D95" s="167"/>
      <c r="E95" s="167"/>
      <c r="F95" s="167"/>
      <c r="G95" s="167"/>
      <c r="H95" s="167"/>
      <c r="I95" s="167"/>
      <c r="J95" s="167"/>
      <c r="K95" s="167" t="s">
        <v>1654</v>
      </c>
      <c r="L95" s="167"/>
      <c r="M95" s="167"/>
      <c r="N95" s="182"/>
    </row>
    <row r="96" spans="1:14" s="72" customFormat="1" ht="13.2">
      <c r="A96" s="1216"/>
      <c r="B96" s="182" t="s">
        <v>1748</v>
      </c>
      <c r="C96" s="167"/>
      <c r="D96" s="167"/>
      <c r="E96" s="167"/>
      <c r="F96" s="167"/>
      <c r="G96" s="167"/>
      <c r="H96" s="167"/>
      <c r="I96" s="167"/>
      <c r="J96" s="167"/>
      <c r="K96" s="167"/>
      <c r="L96" s="167" t="s">
        <v>1654</v>
      </c>
      <c r="M96" s="167"/>
      <c r="N96" s="182"/>
    </row>
    <row r="97" spans="1:14" s="72" customFormat="1" ht="13.2">
      <c r="A97" s="1216"/>
      <c r="B97" s="182" t="s">
        <v>1749</v>
      </c>
      <c r="C97" s="167"/>
      <c r="D97" s="167"/>
      <c r="E97" s="167"/>
      <c r="F97" s="167"/>
      <c r="G97" s="167"/>
      <c r="H97" s="167"/>
      <c r="I97" s="167"/>
      <c r="J97" s="167"/>
      <c r="K97" s="167" t="s">
        <v>1654</v>
      </c>
      <c r="L97" s="167"/>
      <c r="M97" s="167"/>
      <c r="N97" s="182"/>
    </row>
    <row r="98" spans="1:14" s="72" customFormat="1" ht="28.95" customHeight="1">
      <c r="A98" s="1216"/>
      <c r="B98" s="182" t="s">
        <v>1750</v>
      </c>
      <c r="C98" s="167" t="s">
        <v>1654</v>
      </c>
      <c r="D98" s="167"/>
      <c r="E98" s="167"/>
      <c r="F98" s="167"/>
      <c r="G98" s="167"/>
      <c r="H98" s="167"/>
      <c r="I98" s="167"/>
      <c r="J98" s="167"/>
      <c r="K98" s="167"/>
      <c r="L98" s="167"/>
      <c r="M98" s="167"/>
      <c r="N98" s="182"/>
    </row>
    <row r="99" spans="1:14" s="72" customFormat="1" ht="28.95" customHeight="1">
      <c r="A99" s="1216"/>
      <c r="B99" s="182" t="s">
        <v>1751</v>
      </c>
      <c r="C99" s="167"/>
      <c r="D99" s="167"/>
      <c r="E99" s="167"/>
      <c r="F99" s="167"/>
      <c r="G99" s="167"/>
      <c r="H99" s="167"/>
      <c r="I99" s="167"/>
      <c r="J99" s="167"/>
      <c r="K99" s="167" t="s">
        <v>1654</v>
      </c>
      <c r="L99" s="167"/>
      <c r="M99" s="167"/>
      <c r="N99" s="182"/>
    </row>
    <row r="100" spans="1:14" s="72" customFormat="1" ht="28.95" customHeight="1">
      <c r="A100" s="1216"/>
      <c r="B100" s="182" t="s">
        <v>1752</v>
      </c>
      <c r="C100" s="167"/>
      <c r="D100" s="167"/>
      <c r="E100" s="167"/>
      <c r="F100" s="167"/>
      <c r="G100" s="167"/>
      <c r="H100" s="167"/>
      <c r="I100" s="167"/>
      <c r="J100" s="167"/>
      <c r="K100" s="167" t="s">
        <v>1654</v>
      </c>
      <c r="L100" s="167"/>
      <c r="M100" s="167"/>
      <c r="N100" s="182"/>
    </row>
    <row r="101" spans="1:14" s="72" customFormat="1" ht="13.2">
      <c r="A101" s="1216"/>
      <c r="B101" s="182" t="s">
        <v>1753</v>
      </c>
      <c r="C101" s="167" t="s">
        <v>1654</v>
      </c>
      <c r="D101" s="167"/>
      <c r="E101" s="167"/>
      <c r="F101" s="167"/>
      <c r="G101" s="167"/>
      <c r="H101" s="167"/>
      <c r="I101" s="167"/>
      <c r="J101" s="167"/>
      <c r="K101" s="167"/>
      <c r="L101" s="167"/>
      <c r="M101" s="167"/>
      <c r="N101" s="182"/>
    </row>
    <row r="102" spans="1:14" s="72" customFormat="1" ht="28.95" customHeight="1">
      <c r="A102" s="1216"/>
      <c r="B102" s="182" t="s">
        <v>1754</v>
      </c>
      <c r="C102" s="167"/>
      <c r="D102" s="167"/>
      <c r="E102" s="167"/>
      <c r="F102" s="167"/>
      <c r="G102" s="167"/>
      <c r="H102" s="167"/>
      <c r="I102" s="167"/>
      <c r="J102" s="167"/>
      <c r="K102" s="167" t="s">
        <v>1654</v>
      </c>
      <c r="L102" s="167"/>
      <c r="M102" s="167"/>
      <c r="N102" s="182"/>
    </row>
    <row r="103" spans="1:14" s="72" customFormat="1" ht="28.95" customHeight="1">
      <c r="A103" s="1216"/>
      <c r="B103" s="182" t="s">
        <v>1755</v>
      </c>
      <c r="C103" s="167"/>
      <c r="D103" s="167"/>
      <c r="E103" s="167"/>
      <c r="F103" s="167"/>
      <c r="G103" s="167"/>
      <c r="H103" s="167"/>
      <c r="I103" s="167"/>
      <c r="J103" s="167"/>
      <c r="K103" s="167"/>
      <c r="L103" s="167" t="s">
        <v>1654</v>
      </c>
      <c r="M103" s="167"/>
      <c r="N103" s="182"/>
    </row>
    <row r="104" spans="1:14" s="72" customFormat="1" ht="28.95" customHeight="1">
      <c r="A104" s="1216"/>
      <c r="B104" s="182" t="s">
        <v>1756</v>
      </c>
      <c r="C104" s="167"/>
      <c r="D104" s="167"/>
      <c r="E104" s="167"/>
      <c r="F104" s="167"/>
      <c r="G104" s="167"/>
      <c r="H104" s="167"/>
      <c r="I104" s="167"/>
      <c r="J104" s="167"/>
      <c r="K104" s="167" t="s">
        <v>1654</v>
      </c>
      <c r="L104" s="167"/>
      <c r="M104" s="167"/>
      <c r="N104" s="182"/>
    </row>
    <row r="105" spans="1:14" s="72" customFormat="1" ht="13.2">
      <c r="A105" s="1216"/>
      <c r="B105" s="182" t="s">
        <v>1757</v>
      </c>
      <c r="C105" s="167"/>
      <c r="D105" s="167"/>
      <c r="E105" s="167"/>
      <c r="F105" s="167"/>
      <c r="G105" s="167"/>
      <c r="H105" s="167"/>
      <c r="I105" s="167"/>
      <c r="J105" s="167"/>
      <c r="K105" s="167"/>
      <c r="L105" s="167" t="s">
        <v>1654</v>
      </c>
      <c r="M105" s="167"/>
      <c r="N105" s="182"/>
    </row>
    <row r="106" spans="1:14" s="72" customFormat="1" ht="28.95" customHeight="1">
      <c r="A106" s="1216"/>
      <c r="B106" s="182" t="s">
        <v>1758</v>
      </c>
      <c r="C106" s="167"/>
      <c r="D106" s="167"/>
      <c r="E106" s="167"/>
      <c r="F106" s="167"/>
      <c r="G106" s="167"/>
      <c r="H106" s="167"/>
      <c r="I106" s="167"/>
      <c r="J106" s="167"/>
      <c r="K106" s="167"/>
      <c r="L106" s="167" t="s">
        <v>1654</v>
      </c>
      <c r="M106" s="167"/>
      <c r="N106" s="182"/>
    </row>
    <row r="107" spans="1:14" s="72" customFormat="1" ht="13.2">
      <c r="A107" s="1216"/>
      <c r="B107" s="182" t="s">
        <v>1759</v>
      </c>
      <c r="C107" s="167"/>
      <c r="D107" s="167"/>
      <c r="E107" s="167"/>
      <c r="F107" s="167"/>
      <c r="G107" s="167"/>
      <c r="H107" s="167"/>
      <c r="I107" s="167"/>
      <c r="J107" s="167"/>
      <c r="K107" s="167"/>
      <c r="L107" s="167" t="s">
        <v>1654</v>
      </c>
      <c r="M107" s="167"/>
      <c r="N107" s="182"/>
    </row>
    <row r="108" spans="1:14" s="72" customFormat="1" ht="13.2">
      <c r="A108" s="1216"/>
      <c r="B108" s="182" t="s">
        <v>1760</v>
      </c>
      <c r="C108" s="167"/>
      <c r="D108" s="167"/>
      <c r="E108" s="167"/>
      <c r="F108" s="167"/>
      <c r="G108" s="167"/>
      <c r="H108" s="167"/>
      <c r="I108" s="167"/>
      <c r="J108" s="167"/>
      <c r="K108" s="167"/>
      <c r="L108" s="167" t="s">
        <v>1654</v>
      </c>
      <c r="M108" s="167"/>
      <c r="N108" s="182"/>
    </row>
    <row r="109" spans="1:14" s="72" customFormat="1" ht="13.2">
      <c r="A109" s="1216"/>
      <c r="B109" s="182" t="s">
        <v>1761</v>
      </c>
      <c r="C109" s="167"/>
      <c r="D109" s="167"/>
      <c r="E109" s="167"/>
      <c r="F109" s="167"/>
      <c r="G109" s="167"/>
      <c r="H109" s="167"/>
      <c r="I109" s="167"/>
      <c r="J109" s="167"/>
      <c r="K109" s="167"/>
      <c r="L109" s="167" t="s">
        <v>1654</v>
      </c>
      <c r="M109" s="167"/>
      <c r="N109" s="182"/>
    </row>
    <row r="110" spans="1:14" s="72" customFormat="1" ht="13.2">
      <c r="A110" s="1216"/>
      <c r="B110" s="182" t="s">
        <v>1762</v>
      </c>
      <c r="C110" s="167"/>
      <c r="D110" s="167"/>
      <c r="E110" s="167"/>
      <c r="F110" s="167"/>
      <c r="G110" s="167"/>
      <c r="H110" s="167"/>
      <c r="I110" s="167"/>
      <c r="J110" s="167"/>
      <c r="K110" s="167"/>
      <c r="L110" s="167"/>
      <c r="M110" s="167" t="s">
        <v>1654</v>
      </c>
      <c r="N110" s="182" t="s">
        <v>1763</v>
      </c>
    </row>
    <row r="111" spans="1:14" s="72" customFormat="1" ht="28.95" customHeight="1">
      <c r="A111" s="1216"/>
      <c r="B111" s="182" t="s">
        <v>1764</v>
      </c>
      <c r="C111" s="167"/>
      <c r="D111" s="167"/>
      <c r="E111" s="167"/>
      <c r="F111" s="167"/>
      <c r="G111" s="167"/>
      <c r="H111" s="167"/>
      <c r="I111" s="167"/>
      <c r="J111" s="167"/>
      <c r="K111" s="167"/>
      <c r="L111" s="167" t="s">
        <v>1654</v>
      </c>
      <c r="M111" s="167"/>
      <c r="N111" s="182"/>
    </row>
    <row r="112" spans="1:14" s="72" customFormat="1" ht="13.2">
      <c r="A112" s="1216"/>
      <c r="B112" s="182" t="s">
        <v>1765</v>
      </c>
      <c r="C112" s="167"/>
      <c r="D112" s="167"/>
      <c r="E112" s="167"/>
      <c r="F112" s="167"/>
      <c r="G112" s="167"/>
      <c r="H112" s="167"/>
      <c r="I112" s="167"/>
      <c r="J112" s="167"/>
      <c r="K112" s="167" t="s">
        <v>1654</v>
      </c>
      <c r="L112" s="167"/>
      <c r="M112" s="167"/>
      <c r="N112" s="182"/>
    </row>
    <row r="113" spans="1:14" s="72" customFormat="1" ht="13.2">
      <c r="A113" s="1216"/>
      <c r="B113" s="182" t="s">
        <v>1766</v>
      </c>
      <c r="C113" s="167"/>
      <c r="D113" s="167"/>
      <c r="E113" s="167"/>
      <c r="F113" s="167"/>
      <c r="G113" s="167"/>
      <c r="H113" s="167"/>
      <c r="I113" s="167"/>
      <c r="J113" s="167"/>
      <c r="K113" s="167"/>
      <c r="L113" s="167" t="s">
        <v>1654</v>
      </c>
      <c r="M113" s="167"/>
      <c r="N113" s="182"/>
    </row>
    <row r="114" spans="1:14" s="72" customFormat="1" ht="13.2">
      <c r="A114" s="1216"/>
      <c r="B114" s="182" t="s">
        <v>1767</v>
      </c>
      <c r="C114" s="167"/>
      <c r="D114" s="167"/>
      <c r="E114" s="167"/>
      <c r="F114" s="167"/>
      <c r="G114" s="167"/>
      <c r="H114" s="167"/>
      <c r="I114" s="167"/>
      <c r="J114" s="167"/>
      <c r="K114" s="167"/>
      <c r="L114" s="167" t="s">
        <v>1654</v>
      </c>
      <c r="M114" s="167"/>
      <c r="N114" s="182"/>
    </row>
    <row r="115" spans="1:14" s="72" customFormat="1" ht="13.2">
      <c r="A115" s="1216"/>
      <c r="B115" s="182" t="s">
        <v>1768</v>
      </c>
      <c r="C115" s="167"/>
      <c r="D115" s="167"/>
      <c r="E115" s="167"/>
      <c r="F115" s="167"/>
      <c r="G115" s="167"/>
      <c r="H115" s="167"/>
      <c r="I115" s="167"/>
      <c r="J115" s="167"/>
      <c r="K115" s="167" t="s">
        <v>1654</v>
      </c>
      <c r="L115" s="167"/>
      <c r="M115" s="167"/>
      <c r="N115" s="182"/>
    </row>
    <row r="116" spans="1:14" s="72" customFormat="1" ht="13.2">
      <c r="A116" s="1216"/>
      <c r="B116" s="182" t="s">
        <v>1769</v>
      </c>
      <c r="C116" s="167"/>
      <c r="D116" s="167"/>
      <c r="E116" s="167"/>
      <c r="F116" s="167"/>
      <c r="G116" s="167"/>
      <c r="H116" s="167"/>
      <c r="I116" s="167"/>
      <c r="J116" s="167"/>
      <c r="K116" s="167"/>
      <c r="L116" s="167" t="s">
        <v>1654</v>
      </c>
      <c r="M116" s="167"/>
      <c r="N116" s="182"/>
    </row>
    <row r="117" spans="1:14" s="72" customFormat="1" ht="13.2">
      <c r="A117" s="1216"/>
      <c r="B117" s="182" t="s">
        <v>1770</v>
      </c>
      <c r="C117" s="167"/>
      <c r="D117" s="167"/>
      <c r="E117" s="167"/>
      <c r="F117" s="167"/>
      <c r="G117" s="167"/>
      <c r="H117" s="167"/>
      <c r="I117" s="167"/>
      <c r="J117" s="167"/>
      <c r="K117" s="167" t="s">
        <v>1654</v>
      </c>
      <c r="L117" s="167"/>
      <c r="M117" s="167"/>
      <c r="N117" s="182"/>
    </row>
    <row r="118" spans="1:14" s="72" customFormat="1" ht="28.95" customHeight="1">
      <c r="A118" s="1216"/>
      <c r="B118" s="182" t="s">
        <v>1771</v>
      </c>
      <c r="C118" s="167"/>
      <c r="D118" s="167" t="s">
        <v>1654</v>
      </c>
      <c r="E118" s="167"/>
      <c r="F118" s="167"/>
      <c r="G118" s="167"/>
      <c r="H118" s="167"/>
      <c r="I118" s="167"/>
      <c r="J118" s="167"/>
      <c r="K118" s="167"/>
      <c r="L118" s="167"/>
      <c r="M118" s="167"/>
      <c r="N118" s="182"/>
    </row>
    <row r="119" spans="1:14" s="72" customFormat="1" ht="13.2">
      <c r="A119" s="1216"/>
      <c r="B119" s="182" t="s">
        <v>1772</v>
      </c>
      <c r="C119" s="167"/>
      <c r="D119" s="167"/>
      <c r="E119" s="167"/>
      <c r="F119" s="167"/>
      <c r="G119" s="167"/>
      <c r="H119" s="167"/>
      <c r="I119" s="167"/>
      <c r="J119" s="167"/>
      <c r="K119" s="167" t="s">
        <v>1654</v>
      </c>
      <c r="L119" s="167"/>
      <c r="M119" s="167"/>
      <c r="N119" s="182"/>
    </row>
    <row r="120" spans="1:14" s="72" customFormat="1" ht="13.2">
      <c r="A120" s="1216"/>
      <c r="B120" s="182" t="s">
        <v>1773</v>
      </c>
      <c r="C120" s="167"/>
      <c r="D120" s="167"/>
      <c r="E120" s="167"/>
      <c r="F120" s="167"/>
      <c r="G120" s="167"/>
      <c r="H120" s="167"/>
      <c r="I120" s="167"/>
      <c r="J120" s="167"/>
      <c r="K120" s="167"/>
      <c r="L120" s="167" t="s">
        <v>1654</v>
      </c>
      <c r="M120" s="167"/>
      <c r="N120" s="182"/>
    </row>
    <row r="121" spans="1:14" s="72" customFormat="1" ht="13.2">
      <c r="A121" s="1216"/>
      <c r="B121" s="182" t="s">
        <v>1774</v>
      </c>
      <c r="C121" s="167" t="s">
        <v>1654</v>
      </c>
      <c r="D121" s="167" t="s">
        <v>1654</v>
      </c>
      <c r="E121" s="167"/>
      <c r="F121" s="167"/>
      <c r="G121" s="167"/>
      <c r="H121" s="167"/>
      <c r="I121" s="167"/>
      <c r="J121" s="167"/>
      <c r="K121" s="167"/>
      <c r="L121" s="167"/>
      <c r="M121" s="167"/>
      <c r="N121" s="182"/>
    </row>
    <row r="122" spans="1:14" s="72" customFormat="1" ht="13.2">
      <c r="A122" s="1216"/>
      <c r="B122" s="182" t="s">
        <v>1775</v>
      </c>
      <c r="C122" s="167"/>
      <c r="D122" s="167"/>
      <c r="E122" s="167"/>
      <c r="F122" s="167"/>
      <c r="G122" s="167"/>
      <c r="H122" s="167"/>
      <c r="I122" s="167"/>
      <c r="J122" s="167"/>
      <c r="K122" s="167" t="s">
        <v>1654</v>
      </c>
      <c r="L122" s="167"/>
      <c r="M122" s="167"/>
      <c r="N122" s="182"/>
    </row>
    <row r="123" spans="1:14" s="72" customFormat="1" ht="13.2">
      <c r="A123" s="1216"/>
      <c r="B123" s="182" t="s">
        <v>1776</v>
      </c>
      <c r="C123" s="167"/>
      <c r="D123" s="167"/>
      <c r="E123" s="167"/>
      <c r="F123" s="167"/>
      <c r="G123" s="167"/>
      <c r="H123" s="167"/>
      <c r="I123" s="167"/>
      <c r="J123" s="167"/>
      <c r="K123" s="167"/>
      <c r="L123" s="167" t="s">
        <v>1654</v>
      </c>
      <c r="M123" s="167"/>
      <c r="N123" s="182"/>
    </row>
    <row r="124" spans="1:14" s="72" customFormat="1" ht="13.2">
      <c r="A124" s="1216"/>
      <c r="B124" s="182" t="s">
        <v>1777</v>
      </c>
      <c r="C124" s="167"/>
      <c r="D124" s="167"/>
      <c r="E124" s="167"/>
      <c r="F124" s="167"/>
      <c r="G124" s="167"/>
      <c r="H124" s="167"/>
      <c r="I124" s="167"/>
      <c r="J124" s="167"/>
      <c r="K124" s="167"/>
      <c r="L124" s="167" t="s">
        <v>1654</v>
      </c>
      <c r="M124" s="167"/>
      <c r="N124" s="182"/>
    </row>
    <row r="125" spans="1:14" s="72" customFormat="1" ht="28.95" customHeight="1">
      <c r="A125" s="1216"/>
      <c r="B125" s="182" t="s">
        <v>1778</v>
      </c>
      <c r="C125" s="167"/>
      <c r="D125" s="167"/>
      <c r="E125" s="167"/>
      <c r="F125" s="167"/>
      <c r="G125" s="167"/>
      <c r="H125" s="167"/>
      <c r="I125" s="167"/>
      <c r="J125" s="167"/>
      <c r="K125" s="167"/>
      <c r="L125" s="167" t="s">
        <v>1654</v>
      </c>
      <c r="M125" s="167"/>
      <c r="N125" s="182"/>
    </row>
    <row r="126" spans="1:14" s="72" customFormat="1" ht="28.95" customHeight="1">
      <c r="A126" s="1216"/>
      <c r="B126" s="182" t="s">
        <v>1779</v>
      </c>
      <c r="C126" s="167" t="s">
        <v>1654</v>
      </c>
      <c r="D126" s="167" t="s">
        <v>1654</v>
      </c>
      <c r="E126" s="167"/>
      <c r="F126" s="167"/>
      <c r="G126" s="167"/>
      <c r="H126" s="167"/>
      <c r="I126" s="167"/>
      <c r="J126" s="167"/>
      <c r="K126" s="167"/>
      <c r="L126" s="167"/>
      <c r="M126" s="167"/>
      <c r="N126" s="182"/>
    </row>
    <row r="127" spans="1:14" s="72" customFormat="1" ht="13.2">
      <c r="A127" s="1216"/>
      <c r="B127" s="182" t="s">
        <v>1780</v>
      </c>
      <c r="C127" s="167"/>
      <c r="D127" s="167"/>
      <c r="E127" s="167"/>
      <c r="F127" s="167"/>
      <c r="G127" s="167"/>
      <c r="H127" s="167"/>
      <c r="I127" s="167"/>
      <c r="J127" s="167"/>
      <c r="K127" s="167" t="s">
        <v>1654</v>
      </c>
      <c r="L127" s="167"/>
      <c r="M127" s="167"/>
      <c r="N127" s="182"/>
    </row>
    <row r="128" spans="1:14" s="72" customFormat="1" ht="13.2">
      <c r="A128" s="1216"/>
      <c r="B128" s="182" t="s">
        <v>1781</v>
      </c>
      <c r="C128" s="167"/>
      <c r="D128" s="167"/>
      <c r="E128" s="167"/>
      <c r="F128" s="167"/>
      <c r="G128" s="167"/>
      <c r="H128" s="167"/>
      <c r="I128" s="167"/>
      <c r="J128" s="167"/>
      <c r="K128" s="167"/>
      <c r="L128" s="167" t="s">
        <v>1654</v>
      </c>
      <c r="M128" s="167"/>
      <c r="N128" s="182"/>
    </row>
    <row r="129" spans="1:14" s="72" customFormat="1" ht="13.2">
      <c r="A129" s="1216"/>
      <c r="B129" s="182" t="s">
        <v>1782</v>
      </c>
      <c r="C129" s="167"/>
      <c r="D129" s="167"/>
      <c r="E129" s="167"/>
      <c r="F129" s="167"/>
      <c r="G129" s="167"/>
      <c r="H129" s="167"/>
      <c r="I129" s="167"/>
      <c r="J129" s="167"/>
      <c r="K129" s="167" t="s">
        <v>1654</v>
      </c>
      <c r="L129" s="167"/>
      <c r="M129" s="167"/>
      <c r="N129" s="182"/>
    </row>
    <row r="130" spans="1:14" s="72" customFormat="1" ht="13.2">
      <c r="A130" s="1216"/>
      <c r="B130" s="182" t="s">
        <v>1783</v>
      </c>
      <c r="C130" s="167"/>
      <c r="D130" s="167"/>
      <c r="E130" s="167"/>
      <c r="F130" s="167"/>
      <c r="G130" s="167"/>
      <c r="H130" s="167"/>
      <c r="I130" s="167"/>
      <c r="J130" s="167"/>
      <c r="K130" s="167"/>
      <c r="L130" s="167" t="s">
        <v>1654</v>
      </c>
      <c r="M130" s="167"/>
      <c r="N130" s="182"/>
    </row>
    <row r="131" spans="1:14" s="72" customFormat="1" ht="13.2">
      <c r="A131" s="1216"/>
      <c r="B131" s="182" t="s">
        <v>1784</v>
      </c>
      <c r="C131" s="167" t="s">
        <v>1654</v>
      </c>
      <c r="D131" s="167" t="s">
        <v>1654</v>
      </c>
      <c r="E131" s="167"/>
      <c r="F131" s="167" t="s">
        <v>1654</v>
      </c>
      <c r="G131" s="167"/>
      <c r="H131" s="167"/>
      <c r="I131" s="167"/>
      <c r="J131" s="167"/>
      <c r="K131" s="167"/>
      <c r="L131" s="167"/>
      <c r="M131" s="167"/>
      <c r="N131" s="182"/>
    </row>
    <row r="132" spans="1:14" s="72" customFormat="1" ht="28.95" customHeight="1">
      <c r="A132" s="1216"/>
      <c r="B132" s="182" t="s">
        <v>1785</v>
      </c>
      <c r="C132" s="167"/>
      <c r="D132" s="167"/>
      <c r="E132" s="167"/>
      <c r="F132" s="167"/>
      <c r="G132" s="167"/>
      <c r="H132" s="167"/>
      <c r="I132" s="167"/>
      <c r="J132" s="167"/>
      <c r="K132" s="167"/>
      <c r="L132" s="167" t="s">
        <v>1654</v>
      </c>
      <c r="M132" s="167"/>
      <c r="N132" s="182"/>
    </row>
    <row r="133" spans="1:14" s="72" customFormat="1" ht="13.2">
      <c r="A133" s="1216"/>
      <c r="B133" s="182" t="s">
        <v>1786</v>
      </c>
      <c r="C133" s="167"/>
      <c r="D133" s="167"/>
      <c r="E133" s="167"/>
      <c r="F133" s="167"/>
      <c r="G133" s="167"/>
      <c r="H133" s="167"/>
      <c r="I133" s="167"/>
      <c r="J133" s="167"/>
      <c r="K133" s="167"/>
      <c r="L133" s="167" t="s">
        <v>1654</v>
      </c>
      <c r="M133" s="167"/>
      <c r="N133" s="182"/>
    </row>
    <row r="134" spans="1:14" s="72" customFormat="1" ht="13.2">
      <c r="A134" s="1216"/>
      <c r="B134" s="182" t="s">
        <v>1787</v>
      </c>
      <c r="C134" s="167"/>
      <c r="D134" s="167"/>
      <c r="E134" s="167"/>
      <c r="F134" s="167"/>
      <c r="G134" s="167"/>
      <c r="H134" s="167"/>
      <c r="I134" s="167"/>
      <c r="J134" s="167"/>
      <c r="K134" s="167" t="s">
        <v>1654</v>
      </c>
      <c r="L134" s="167"/>
      <c r="M134" s="167"/>
      <c r="N134" s="182"/>
    </row>
    <row r="135" spans="1:14" s="72" customFormat="1" ht="13.2">
      <c r="A135" s="1216"/>
      <c r="B135" s="182" t="s">
        <v>1788</v>
      </c>
      <c r="C135" s="167"/>
      <c r="D135" s="167"/>
      <c r="E135" s="167"/>
      <c r="F135" s="167"/>
      <c r="G135" s="167"/>
      <c r="H135" s="167"/>
      <c r="I135" s="167"/>
      <c r="J135" s="167"/>
      <c r="K135" s="167"/>
      <c r="L135" s="167" t="s">
        <v>1654</v>
      </c>
      <c r="M135" s="167"/>
      <c r="N135" s="182"/>
    </row>
    <row r="136" spans="1:14" s="72" customFormat="1" ht="13.2">
      <c r="A136" s="1216"/>
      <c r="B136" s="182" t="s">
        <v>1789</v>
      </c>
      <c r="C136" s="167"/>
      <c r="D136" s="167"/>
      <c r="E136" s="167"/>
      <c r="F136" s="167"/>
      <c r="G136" s="167"/>
      <c r="H136" s="167"/>
      <c r="I136" s="167"/>
      <c r="J136" s="167"/>
      <c r="K136" s="167" t="s">
        <v>1654</v>
      </c>
      <c r="L136" s="167"/>
      <c r="M136" s="167"/>
      <c r="N136" s="182"/>
    </row>
    <row r="137" spans="1:14" s="72" customFormat="1" ht="13.2">
      <c r="A137" s="1216"/>
      <c r="B137" s="182" t="s">
        <v>1790</v>
      </c>
      <c r="C137" s="167"/>
      <c r="D137" s="167"/>
      <c r="E137" s="167"/>
      <c r="F137" s="167"/>
      <c r="G137" s="167"/>
      <c r="H137" s="167"/>
      <c r="I137" s="167"/>
      <c r="J137" s="167"/>
      <c r="K137" s="167" t="s">
        <v>1654</v>
      </c>
      <c r="L137" s="167"/>
      <c r="M137" s="167"/>
      <c r="N137" s="182"/>
    </row>
    <row r="138" spans="1:14" s="72" customFormat="1" ht="13.2">
      <c r="A138" s="1216"/>
      <c r="B138" s="182" t="s">
        <v>1791</v>
      </c>
      <c r="C138" s="167"/>
      <c r="D138" s="167"/>
      <c r="E138" s="167"/>
      <c r="F138" s="167"/>
      <c r="G138" s="167"/>
      <c r="H138" s="167"/>
      <c r="I138" s="167"/>
      <c r="J138" s="167"/>
      <c r="K138" s="167"/>
      <c r="L138" s="167" t="s">
        <v>1654</v>
      </c>
      <c r="M138" s="167"/>
      <c r="N138" s="182"/>
    </row>
    <row r="139" spans="1:14" s="72" customFormat="1" ht="13.2">
      <c r="A139" s="1216"/>
      <c r="B139" s="182" t="s">
        <v>1792</v>
      </c>
      <c r="C139" s="167"/>
      <c r="D139" s="167"/>
      <c r="E139" s="167"/>
      <c r="F139" s="167"/>
      <c r="G139" s="167"/>
      <c r="H139" s="167" t="s">
        <v>1654</v>
      </c>
      <c r="I139" s="167"/>
      <c r="J139" s="167"/>
      <c r="K139" s="167" t="s">
        <v>1654</v>
      </c>
      <c r="L139" s="167"/>
      <c r="M139" s="167"/>
      <c r="N139" s="182"/>
    </row>
    <row r="140" spans="1:14" s="72" customFormat="1" ht="28.95" customHeight="1">
      <c r="A140" s="1216"/>
      <c r="B140" s="182" t="s">
        <v>1793</v>
      </c>
      <c r="C140" s="167"/>
      <c r="D140" s="167"/>
      <c r="E140" s="167"/>
      <c r="F140" s="167"/>
      <c r="G140" s="167"/>
      <c r="H140" s="167"/>
      <c r="I140" s="167"/>
      <c r="J140" s="167"/>
      <c r="K140" s="167" t="s">
        <v>1654</v>
      </c>
      <c r="L140" s="167"/>
      <c r="M140" s="167"/>
      <c r="N140" s="182"/>
    </row>
    <row r="141" spans="1:14" s="72" customFormat="1" ht="28.95" customHeight="1">
      <c r="A141" s="1216"/>
      <c r="B141" s="182" t="s">
        <v>1794</v>
      </c>
      <c r="C141" s="167"/>
      <c r="D141" s="167"/>
      <c r="E141" s="167"/>
      <c r="F141" s="167"/>
      <c r="G141" s="167"/>
      <c r="H141" s="167"/>
      <c r="I141" s="167"/>
      <c r="J141" s="167"/>
      <c r="K141" s="167" t="s">
        <v>1654</v>
      </c>
      <c r="L141" s="167"/>
      <c r="M141" s="167"/>
      <c r="N141" s="182"/>
    </row>
    <row r="142" spans="1:14" s="72" customFormat="1" ht="13.2">
      <c r="A142" s="1216"/>
      <c r="B142" s="182" t="s">
        <v>1795</v>
      </c>
      <c r="C142" s="167"/>
      <c r="D142" s="167"/>
      <c r="E142" s="167"/>
      <c r="F142" s="167"/>
      <c r="G142" s="167"/>
      <c r="H142" s="167"/>
      <c r="I142" s="167"/>
      <c r="J142" s="167"/>
      <c r="K142" s="167"/>
      <c r="L142" s="167" t="s">
        <v>1654</v>
      </c>
      <c r="M142" s="167"/>
      <c r="N142" s="182"/>
    </row>
    <row r="143" spans="1:14" s="72" customFormat="1" ht="13.2">
      <c r="A143" s="1216"/>
      <c r="B143" s="182" t="s">
        <v>1796</v>
      </c>
      <c r="C143" s="167" t="s">
        <v>1654</v>
      </c>
      <c r="D143" s="167"/>
      <c r="E143" s="167"/>
      <c r="F143" s="167"/>
      <c r="G143" s="167"/>
      <c r="H143" s="167"/>
      <c r="I143" s="167"/>
      <c r="J143" s="167"/>
      <c r="K143" s="167" t="s">
        <v>1654</v>
      </c>
      <c r="L143" s="167"/>
      <c r="M143" s="167"/>
      <c r="N143" s="182"/>
    </row>
    <row r="144" spans="1:14" s="72" customFormat="1" ht="13.2">
      <c r="A144" s="1216"/>
      <c r="B144" s="182" t="s">
        <v>1797</v>
      </c>
      <c r="C144" s="167"/>
      <c r="D144" s="167"/>
      <c r="E144" s="167"/>
      <c r="F144" s="167"/>
      <c r="G144" s="167"/>
      <c r="H144" s="167"/>
      <c r="I144" s="167"/>
      <c r="J144" s="167"/>
      <c r="K144" s="167" t="s">
        <v>1654</v>
      </c>
      <c r="L144" s="167"/>
      <c r="M144" s="167"/>
      <c r="N144" s="182"/>
    </row>
    <row r="145" spans="1:14" s="72" customFormat="1" ht="13.2">
      <c r="A145" s="1211"/>
      <c r="B145" s="182" t="s">
        <v>1798</v>
      </c>
      <c r="C145" s="167"/>
      <c r="D145" s="167" t="s">
        <v>1654</v>
      </c>
      <c r="E145" s="167"/>
      <c r="F145" s="167"/>
      <c r="G145" s="167"/>
      <c r="H145" s="167"/>
      <c r="I145" s="167"/>
      <c r="J145" s="167"/>
      <c r="K145" s="167" t="s">
        <v>1654</v>
      </c>
      <c r="L145" s="167"/>
      <c r="M145" s="167"/>
      <c r="N145" s="182"/>
    </row>
    <row r="146" spans="1:14" s="72" customFormat="1" ht="13.2">
      <c r="A146" s="167" t="s">
        <v>991</v>
      </c>
      <c r="B146" s="182" t="s">
        <v>1799</v>
      </c>
      <c r="C146" s="167"/>
      <c r="D146" s="167" t="s">
        <v>1654</v>
      </c>
      <c r="E146" s="167"/>
      <c r="F146" s="167"/>
      <c r="G146" s="167"/>
      <c r="H146" s="167"/>
      <c r="I146" s="167"/>
      <c r="J146" s="167"/>
      <c r="K146" s="167"/>
      <c r="L146" s="167"/>
      <c r="M146" s="167"/>
      <c r="N146" s="182"/>
    </row>
    <row r="147" spans="1:14" s="72" customFormat="1" ht="13.2">
      <c r="A147" s="447"/>
      <c r="B147" s="447"/>
      <c r="C147" s="447"/>
      <c r="D147" s="447"/>
      <c r="E147" s="447"/>
      <c r="F147" s="447"/>
      <c r="G147" s="447"/>
      <c r="H147" s="447"/>
      <c r="I147" s="447"/>
      <c r="J147" s="447"/>
      <c r="K147" s="447"/>
      <c r="L147" s="447"/>
      <c r="M147" s="447"/>
      <c r="N147" s="182"/>
    </row>
    <row r="148" spans="1:14" s="72" customFormat="1" ht="13.2" customHeight="1">
      <c r="A148" s="1219">
        <v>2021</v>
      </c>
      <c r="B148" s="1220"/>
      <c r="C148" s="1220"/>
      <c r="D148" s="1220"/>
      <c r="E148" s="1220"/>
      <c r="F148" s="1220"/>
      <c r="G148" s="1220"/>
      <c r="H148" s="1220"/>
      <c r="I148" s="1220"/>
      <c r="J148" s="1220"/>
      <c r="K148" s="1220"/>
      <c r="L148" s="1220"/>
      <c r="M148" s="1220"/>
      <c r="N148" s="1220"/>
    </row>
    <row r="149" spans="1:14" s="72" customFormat="1" ht="13.2">
      <c r="A149" s="1211" t="s">
        <v>1652</v>
      </c>
      <c r="B149" s="448" t="s">
        <v>1653</v>
      </c>
      <c r="C149" s="447"/>
      <c r="D149" s="447"/>
      <c r="E149" s="447"/>
      <c r="F149" s="447"/>
      <c r="G149" s="447"/>
      <c r="H149" s="447"/>
      <c r="I149" s="447"/>
      <c r="J149" s="447"/>
      <c r="K149" s="447"/>
      <c r="L149" s="447" t="s">
        <v>1654</v>
      </c>
      <c r="M149" s="449"/>
      <c r="N149" s="182"/>
    </row>
    <row r="150" spans="1:14" s="72" customFormat="1" ht="13.2">
      <c r="A150" s="991"/>
      <c r="B150" s="190" t="s">
        <v>1655</v>
      </c>
      <c r="C150" s="167"/>
      <c r="D150" s="167"/>
      <c r="E150" s="167"/>
      <c r="F150" s="167"/>
      <c r="G150" s="167"/>
      <c r="H150" s="167"/>
      <c r="I150" s="167"/>
      <c r="J150" s="167"/>
      <c r="K150" s="167"/>
      <c r="L150" s="167" t="s">
        <v>1654</v>
      </c>
      <c r="M150" s="258"/>
      <c r="N150" s="182"/>
    </row>
    <row r="151" spans="1:14" s="72" customFormat="1" ht="13.2">
      <c r="A151" s="991" t="s">
        <v>529</v>
      </c>
      <c r="B151" s="190" t="s">
        <v>1656</v>
      </c>
      <c r="C151" s="167"/>
      <c r="D151" s="167"/>
      <c r="E151" s="167"/>
      <c r="F151" s="167"/>
      <c r="G151" s="167"/>
      <c r="H151" s="167"/>
      <c r="I151" s="167"/>
      <c r="J151" s="167"/>
      <c r="K151" s="167"/>
      <c r="L151" s="167" t="s">
        <v>1654</v>
      </c>
      <c r="M151" s="258"/>
      <c r="N151" s="182"/>
    </row>
    <row r="152" spans="1:14" s="72" customFormat="1" ht="13.2">
      <c r="A152" s="991"/>
      <c r="B152" s="190" t="s">
        <v>1657</v>
      </c>
      <c r="C152" s="167"/>
      <c r="D152" s="167"/>
      <c r="E152" s="167" t="s">
        <v>1654</v>
      </c>
      <c r="F152" s="167"/>
      <c r="G152" s="167"/>
      <c r="H152" s="167"/>
      <c r="I152" s="167"/>
      <c r="J152" s="167"/>
      <c r="K152" s="167"/>
      <c r="L152" s="167"/>
      <c r="M152" s="258"/>
      <c r="N152" s="182"/>
    </row>
    <row r="153" spans="1:14" s="72" customFormat="1" ht="12.6" customHeight="1">
      <c r="A153" s="991" t="s">
        <v>1562</v>
      </c>
      <c r="B153" s="190" t="s">
        <v>1659</v>
      </c>
      <c r="C153" s="167"/>
      <c r="D153" s="167"/>
      <c r="E153" s="167"/>
      <c r="F153" s="404"/>
      <c r="G153" s="167"/>
      <c r="H153" s="167"/>
      <c r="I153" s="167"/>
      <c r="J153" s="167" t="s">
        <v>1654</v>
      </c>
      <c r="K153" s="167"/>
      <c r="L153" s="167"/>
      <c r="M153" s="258"/>
      <c r="N153" s="182"/>
    </row>
    <row r="154" spans="1:14" s="72" customFormat="1" ht="12.6" customHeight="1">
      <c r="A154" s="991"/>
      <c r="B154" s="190" t="s">
        <v>1800</v>
      </c>
      <c r="C154" s="167"/>
      <c r="D154" s="167"/>
      <c r="E154" s="167"/>
      <c r="F154" s="167"/>
      <c r="G154" s="167"/>
      <c r="H154" s="167"/>
      <c r="I154" s="167" t="s">
        <v>1654</v>
      </c>
      <c r="J154" s="167"/>
      <c r="K154" s="167"/>
      <c r="L154" s="167"/>
      <c r="M154" s="258"/>
      <c r="N154" s="182"/>
    </row>
    <row r="155" spans="1:14" s="72" customFormat="1" ht="13.2">
      <c r="A155" s="167" t="s">
        <v>1660</v>
      </c>
      <c r="B155" s="190" t="s">
        <v>1661</v>
      </c>
      <c r="C155" s="167"/>
      <c r="D155" s="167"/>
      <c r="E155" s="167"/>
      <c r="F155" s="167"/>
      <c r="G155" s="167"/>
      <c r="H155" s="167"/>
      <c r="I155" s="167"/>
      <c r="J155" s="167"/>
      <c r="K155" s="167"/>
      <c r="L155" s="167" t="s">
        <v>1654</v>
      </c>
      <c r="M155" s="258"/>
      <c r="N155" s="182"/>
    </row>
    <row r="156" spans="1:14" s="72" customFormat="1" ht="13.2">
      <c r="A156" s="991" t="s">
        <v>1662</v>
      </c>
      <c r="B156" s="190" t="s">
        <v>1663</v>
      </c>
      <c r="C156" s="167"/>
      <c r="D156" s="167"/>
      <c r="E156" s="167"/>
      <c r="F156" s="167"/>
      <c r="G156" s="167"/>
      <c r="H156" s="167"/>
      <c r="I156" s="167"/>
      <c r="J156" s="167"/>
      <c r="K156" s="167"/>
      <c r="L156" s="167" t="s">
        <v>1654</v>
      </c>
      <c r="M156" s="258"/>
      <c r="N156" s="182"/>
    </row>
    <row r="157" spans="1:14" s="72" customFormat="1" ht="13.2">
      <c r="A157" s="991"/>
      <c r="B157" s="190" t="s">
        <v>1664</v>
      </c>
      <c r="C157" s="167"/>
      <c r="D157" s="167"/>
      <c r="E157" s="167"/>
      <c r="F157" s="167"/>
      <c r="G157" s="167"/>
      <c r="H157" s="167"/>
      <c r="I157" s="167"/>
      <c r="J157" s="167"/>
      <c r="K157" s="167"/>
      <c r="L157" s="167" t="s">
        <v>1654</v>
      </c>
      <c r="M157" s="258"/>
      <c r="N157" s="182"/>
    </row>
    <row r="158" spans="1:14" s="72" customFormat="1" ht="13.2">
      <c r="A158" s="991" t="s">
        <v>1665</v>
      </c>
      <c r="B158" s="190" t="s">
        <v>1666</v>
      </c>
      <c r="C158" s="167"/>
      <c r="D158" s="167"/>
      <c r="E158" s="167"/>
      <c r="F158" s="167"/>
      <c r="G158" s="167"/>
      <c r="H158" s="167"/>
      <c r="I158" s="167"/>
      <c r="J158" s="167"/>
      <c r="K158" s="167"/>
      <c r="L158" s="167" t="s">
        <v>1654</v>
      </c>
      <c r="M158" s="258"/>
      <c r="N158" s="182"/>
    </row>
    <row r="159" spans="1:14" s="72" customFormat="1" ht="13.2">
      <c r="A159" s="991"/>
      <c r="B159" s="190" t="s">
        <v>1667</v>
      </c>
      <c r="C159" s="167"/>
      <c r="D159" s="167"/>
      <c r="E159" s="167"/>
      <c r="F159" s="167"/>
      <c r="G159" s="167"/>
      <c r="H159" s="167"/>
      <c r="I159" s="167"/>
      <c r="J159" s="167"/>
      <c r="K159" s="167" t="s">
        <v>1654</v>
      </c>
      <c r="L159" s="167"/>
      <c r="M159" s="258"/>
      <c r="N159" s="182"/>
    </row>
    <row r="160" spans="1:14" s="72" customFormat="1" ht="12.6" customHeight="1">
      <c r="A160" s="991"/>
      <c r="B160" s="190" t="s">
        <v>1668</v>
      </c>
      <c r="C160" s="167"/>
      <c r="D160" s="167"/>
      <c r="E160" s="167"/>
      <c r="F160" s="167"/>
      <c r="G160" s="167"/>
      <c r="H160" s="167"/>
      <c r="I160" s="167"/>
      <c r="J160" s="167"/>
      <c r="K160" s="167"/>
      <c r="L160" s="167" t="s">
        <v>1654</v>
      </c>
      <c r="M160" s="258"/>
      <c r="N160" s="182"/>
    </row>
    <row r="161" spans="1:15" s="11" customFormat="1" ht="13.2">
      <c r="A161" s="991" t="s">
        <v>257</v>
      </c>
      <c r="B161" s="190" t="s">
        <v>1669</v>
      </c>
      <c r="C161" s="167"/>
      <c r="D161" s="167"/>
      <c r="E161" s="167"/>
      <c r="F161" s="167"/>
      <c r="G161" s="167"/>
      <c r="H161" s="167"/>
      <c r="I161" s="167"/>
      <c r="J161" s="167"/>
      <c r="K161" s="167" t="s">
        <v>1654</v>
      </c>
      <c r="L161" s="167"/>
      <c r="M161" s="258"/>
      <c r="N161" s="182"/>
      <c r="O161" s="72"/>
    </row>
    <row r="162" spans="1:15" s="11" customFormat="1" ht="13.2">
      <c r="A162" s="991"/>
      <c r="B162" s="190" t="s">
        <v>1670</v>
      </c>
      <c r="C162" s="167" t="s">
        <v>1654</v>
      </c>
      <c r="D162" s="167"/>
      <c r="E162" s="167" t="s">
        <v>1654</v>
      </c>
      <c r="F162" s="167"/>
      <c r="G162" s="167"/>
      <c r="H162" s="167"/>
      <c r="I162" s="167"/>
      <c r="J162" s="167"/>
      <c r="K162" s="167"/>
      <c r="L162" s="167"/>
      <c r="M162" s="258"/>
      <c r="N162" s="182"/>
      <c r="O162" s="72"/>
    </row>
    <row r="163" spans="1:15" s="11" customFormat="1" ht="13.2">
      <c r="A163" s="991"/>
      <c r="B163" s="190" t="s">
        <v>1672</v>
      </c>
      <c r="C163" s="167" t="s">
        <v>1654</v>
      </c>
      <c r="D163" s="167"/>
      <c r="E163" s="167"/>
      <c r="F163" s="167"/>
      <c r="G163" s="167"/>
      <c r="H163" s="167"/>
      <c r="I163" s="167"/>
      <c r="J163" s="167"/>
      <c r="K163" s="167"/>
      <c r="L163" s="167"/>
      <c r="M163" s="405" t="s">
        <v>1654</v>
      </c>
      <c r="N163" s="889" t="s">
        <v>1801</v>
      </c>
      <c r="O163" s="72"/>
    </row>
    <row r="164" spans="1:15" s="11" customFormat="1" ht="13.2">
      <c r="A164" s="991"/>
      <c r="B164" s="190" t="s">
        <v>1674</v>
      </c>
      <c r="C164" s="167"/>
      <c r="D164" s="167"/>
      <c r="E164" s="167"/>
      <c r="F164" s="167"/>
      <c r="G164" s="167"/>
      <c r="H164" s="167"/>
      <c r="I164" s="167"/>
      <c r="J164" s="167"/>
      <c r="K164" s="167" t="s">
        <v>1654</v>
      </c>
      <c r="L164" s="167"/>
      <c r="M164" s="258"/>
      <c r="N164" s="182"/>
      <c r="O164" s="72"/>
    </row>
    <row r="165" spans="1:15" s="11" customFormat="1" ht="13.2">
      <c r="A165" s="991"/>
      <c r="B165" s="190" t="s">
        <v>1675</v>
      </c>
      <c r="C165" s="167"/>
      <c r="D165" s="167"/>
      <c r="E165" s="167"/>
      <c r="F165" s="167"/>
      <c r="G165" s="167"/>
      <c r="H165" s="167" t="s">
        <v>1654</v>
      </c>
      <c r="I165" s="167"/>
      <c r="J165" s="167"/>
      <c r="K165" s="167" t="s">
        <v>1654</v>
      </c>
      <c r="L165" s="167"/>
      <c r="M165" s="258"/>
      <c r="N165" s="182"/>
      <c r="O165" s="72"/>
    </row>
    <row r="166" spans="1:15" s="11" customFormat="1" ht="13.2">
      <c r="A166" s="991"/>
      <c r="B166" s="190" t="s">
        <v>1676</v>
      </c>
      <c r="C166" s="167"/>
      <c r="D166" s="167"/>
      <c r="E166" s="167"/>
      <c r="F166" s="167"/>
      <c r="G166" s="167"/>
      <c r="H166" s="167"/>
      <c r="I166" s="167"/>
      <c r="J166" s="167"/>
      <c r="K166" s="167"/>
      <c r="L166" s="167" t="s">
        <v>1654</v>
      </c>
      <c r="M166" s="258"/>
      <c r="N166" s="182"/>
      <c r="O166" s="72"/>
    </row>
    <row r="167" spans="1:15" s="11" customFormat="1" ht="25.35" customHeight="1">
      <c r="A167" s="991"/>
      <c r="B167" s="190" t="s">
        <v>1677</v>
      </c>
      <c r="C167" s="167" t="s">
        <v>1654</v>
      </c>
      <c r="D167" s="167"/>
      <c r="E167" s="167"/>
      <c r="F167" s="167"/>
      <c r="G167" s="167"/>
      <c r="H167" s="167"/>
      <c r="I167" s="167"/>
      <c r="J167" s="167"/>
      <c r="K167" s="167"/>
      <c r="L167" s="167"/>
      <c r="M167" s="258"/>
      <c r="N167" s="182"/>
      <c r="O167" s="75"/>
    </row>
    <row r="168" spans="1:15" s="11" customFormat="1" ht="13.2">
      <c r="A168" s="167" t="s">
        <v>905</v>
      </c>
      <c r="B168" s="190" t="s">
        <v>1678</v>
      </c>
      <c r="C168" s="167"/>
      <c r="D168" s="167"/>
      <c r="E168" s="167"/>
      <c r="F168" s="167"/>
      <c r="G168" s="167"/>
      <c r="H168" s="167" t="s">
        <v>1654</v>
      </c>
      <c r="I168" s="167"/>
      <c r="J168" s="167"/>
      <c r="K168" s="167"/>
      <c r="L168" s="167"/>
      <c r="M168" s="258"/>
      <c r="N168" s="182"/>
      <c r="O168" s="72"/>
    </row>
    <row r="169" spans="1:15" s="11" customFormat="1" ht="25.35" customHeight="1">
      <c r="A169" s="167" t="s">
        <v>1679</v>
      </c>
      <c r="B169" s="190" t="s">
        <v>1680</v>
      </c>
      <c r="C169" s="167"/>
      <c r="D169" s="167"/>
      <c r="E169" s="167"/>
      <c r="F169" s="167"/>
      <c r="G169" s="167"/>
      <c r="H169" s="167"/>
      <c r="I169" s="167"/>
      <c r="J169" s="167"/>
      <c r="K169" s="167"/>
      <c r="L169" s="167" t="s">
        <v>1654</v>
      </c>
      <c r="M169" s="258"/>
      <c r="N169" s="182"/>
      <c r="O169" s="72"/>
    </row>
    <row r="170" spans="1:15" s="11" customFormat="1" ht="13.2">
      <c r="A170" s="167" t="s">
        <v>908</v>
      </c>
      <c r="B170" s="190" t="s">
        <v>1681</v>
      </c>
      <c r="C170" s="167"/>
      <c r="D170" s="167"/>
      <c r="E170" s="167"/>
      <c r="F170" s="167"/>
      <c r="G170" s="167"/>
      <c r="H170" s="167"/>
      <c r="I170" s="167"/>
      <c r="J170" s="167"/>
      <c r="K170" s="167" t="s">
        <v>1654</v>
      </c>
      <c r="L170" s="167"/>
      <c r="M170" s="258"/>
      <c r="N170" s="182"/>
      <c r="O170" s="72"/>
    </row>
    <row r="171" spans="1:15" s="11" customFormat="1" ht="13.2">
      <c r="A171" s="167" t="s">
        <v>906</v>
      </c>
      <c r="B171" s="190" t="s">
        <v>1682</v>
      </c>
      <c r="C171" s="167"/>
      <c r="D171" s="167" t="s">
        <v>1654</v>
      </c>
      <c r="E171" s="167"/>
      <c r="F171" s="167"/>
      <c r="G171" s="167"/>
      <c r="H171" s="167"/>
      <c r="I171" s="167"/>
      <c r="J171" s="167"/>
      <c r="K171" s="167"/>
      <c r="L171" s="167"/>
      <c r="M171" s="258"/>
      <c r="N171" s="182"/>
      <c r="O171" s="72"/>
    </row>
    <row r="172" spans="1:15" s="11" customFormat="1" ht="13.2">
      <c r="A172" s="991" t="s">
        <v>909</v>
      </c>
      <c r="B172" s="190" t="s">
        <v>1683</v>
      </c>
      <c r="C172" s="167"/>
      <c r="D172" s="167"/>
      <c r="E172" s="167"/>
      <c r="F172" s="167"/>
      <c r="G172" s="167"/>
      <c r="H172" s="167" t="s">
        <v>1654</v>
      </c>
      <c r="I172" s="167"/>
      <c r="J172" s="167"/>
      <c r="K172" s="167"/>
      <c r="L172" s="167"/>
      <c r="M172" s="258"/>
      <c r="N172" s="182"/>
      <c r="O172" s="72"/>
    </row>
    <row r="173" spans="1:15" s="11" customFormat="1" ht="13.2">
      <c r="A173" s="991"/>
      <c r="B173" s="190" t="s">
        <v>1684</v>
      </c>
      <c r="C173" s="167" t="s">
        <v>1654</v>
      </c>
      <c r="D173" s="167"/>
      <c r="E173" s="167"/>
      <c r="F173" s="167"/>
      <c r="G173" s="167"/>
      <c r="H173" s="167"/>
      <c r="I173" s="167"/>
      <c r="J173" s="167"/>
      <c r="K173" s="167"/>
      <c r="L173" s="167"/>
      <c r="M173" s="258"/>
      <c r="N173" s="182"/>
      <c r="O173" s="72"/>
    </row>
    <row r="174" spans="1:15" s="11" customFormat="1" ht="13.2">
      <c r="A174" s="991"/>
      <c r="B174" s="190" t="s">
        <v>1685</v>
      </c>
      <c r="C174" s="167"/>
      <c r="D174" s="167"/>
      <c r="E174" s="167"/>
      <c r="F174" s="167"/>
      <c r="G174" s="167"/>
      <c r="H174" s="167"/>
      <c r="I174" s="167"/>
      <c r="J174" s="167"/>
      <c r="K174" s="167" t="s">
        <v>1654</v>
      </c>
      <c r="L174" s="167"/>
      <c r="M174" s="258"/>
      <c r="N174" s="182"/>
      <c r="O174" s="72"/>
    </row>
    <row r="175" spans="1:15" s="11" customFormat="1" ht="13.2">
      <c r="A175" s="991"/>
      <c r="B175" s="190" t="s">
        <v>1686</v>
      </c>
      <c r="C175" s="167"/>
      <c r="D175" s="167"/>
      <c r="E175" s="167"/>
      <c r="F175" s="167"/>
      <c r="G175" s="167"/>
      <c r="H175" s="167"/>
      <c r="I175" s="167"/>
      <c r="J175" s="167"/>
      <c r="K175" s="167"/>
      <c r="L175" s="167" t="s">
        <v>1654</v>
      </c>
      <c r="M175" s="258"/>
      <c r="N175" s="182"/>
      <c r="O175" s="72"/>
    </row>
    <row r="176" spans="1:15" s="72" customFormat="1" ht="13.2">
      <c r="A176" s="991"/>
      <c r="B176" s="190" t="s">
        <v>1687</v>
      </c>
      <c r="C176" s="167"/>
      <c r="D176" s="167"/>
      <c r="E176" s="167"/>
      <c r="F176" s="167"/>
      <c r="G176" s="167"/>
      <c r="H176" s="167"/>
      <c r="I176" s="167"/>
      <c r="J176" s="167"/>
      <c r="K176" s="167" t="s">
        <v>1654</v>
      </c>
      <c r="L176" s="167"/>
      <c r="M176" s="258"/>
      <c r="N176" s="182"/>
    </row>
    <row r="177" spans="1:14" s="72" customFormat="1" ht="13.2">
      <c r="A177" s="991" t="s">
        <v>903</v>
      </c>
      <c r="B177" s="190" t="s">
        <v>1688</v>
      </c>
      <c r="C177" s="167"/>
      <c r="D177" s="167"/>
      <c r="E177" s="167"/>
      <c r="F177" s="167"/>
      <c r="G177" s="167"/>
      <c r="H177" s="167"/>
      <c r="I177" s="167"/>
      <c r="J177" s="167"/>
      <c r="K177" s="167"/>
      <c r="L177" s="167" t="s">
        <v>1654</v>
      </c>
      <c r="M177" s="258"/>
      <c r="N177" s="182"/>
    </row>
    <row r="178" spans="1:14" s="72" customFormat="1" ht="13.2">
      <c r="A178" s="991"/>
      <c r="B178" s="190" t="s">
        <v>1689</v>
      </c>
      <c r="C178" s="167"/>
      <c r="D178" s="167"/>
      <c r="E178" s="167"/>
      <c r="F178" s="167"/>
      <c r="G178" s="167"/>
      <c r="H178" s="167"/>
      <c r="I178" s="167"/>
      <c r="J178" s="167"/>
      <c r="K178" s="167"/>
      <c r="L178" s="167" t="s">
        <v>1654</v>
      </c>
      <c r="M178" s="258"/>
      <c r="N178" s="182"/>
    </row>
    <row r="179" spans="1:14" s="72" customFormat="1" ht="13.2">
      <c r="A179" s="991" t="s">
        <v>1690</v>
      </c>
      <c r="B179" s="189" t="s">
        <v>1691</v>
      </c>
      <c r="C179" s="258"/>
      <c r="D179" s="258"/>
      <c r="E179" s="258"/>
      <c r="F179" s="258"/>
      <c r="G179" s="258"/>
      <c r="H179" s="258"/>
      <c r="I179" s="258"/>
      <c r="J179" s="258"/>
      <c r="K179" s="258"/>
      <c r="L179" s="258" t="s">
        <v>1654</v>
      </c>
      <c r="M179" s="258"/>
      <c r="N179" s="182"/>
    </row>
    <row r="180" spans="1:14" s="72" customFormat="1" ht="13.2">
      <c r="A180" s="991"/>
      <c r="B180" s="190" t="s">
        <v>1692</v>
      </c>
      <c r="C180" s="167"/>
      <c r="D180" s="167"/>
      <c r="E180" s="167"/>
      <c r="F180" s="167"/>
      <c r="G180" s="167"/>
      <c r="H180" s="167"/>
      <c r="I180" s="167"/>
      <c r="J180" s="167"/>
      <c r="K180" s="167"/>
      <c r="L180" s="167" t="s">
        <v>1654</v>
      </c>
      <c r="M180" s="258"/>
      <c r="N180" s="182"/>
    </row>
    <row r="181" spans="1:14" s="72" customFormat="1" ht="13.2">
      <c r="A181" s="991" t="s">
        <v>911</v>
      </c>
      <c r="B181" s="190" t="s">
        <v>1693</v>
      </c>
      <c r="C181" s="167" t="s">
        <v>1654</v>
      </c>
      <c r="D181" s="167"/>
      <c r="E181" s="167"/>
      <c r="F181" s="167"/>
      <c r="G181" s="167"/>
      <c r="H181" s="167"/>
      <c r="I181" s="167"/>
      <c r="J181" s="167"/>
      <c r="K181" s="167"/>
      <c r="L181" s="167"/>
      <c r="M181" s="258"/>
      <c r="N181" s="182"/>
    </row>
    <row r="182" spans="1:14" s="72" customFormat="1" ht="13.2">
      <c r="A182" s="991"/>
      <c r="B182" s="190" t="s">
        <v>1694</v>
      </c>
      <c r="C182" s="167" t="s">
        <v>1654</v>
      </c>
      <c r="D182" s="167"/>
      <c r="E182" s="167"/>
      <c r="F182" s="167"/>
      <c r="G182" s="167"/>
      <c r="H182" s="167"/>
      <c r="I182" s="167"/>
      <c r="J182" s="167"/>
      <c r="K182" s="167"/>
      <c r="L182" s="167"/>
      <c r="M182" s="258"/>
      <c r="N182" s="182"/>
    </row>
    <row r="183" spans="1:14" s="72" customFormat="1" ht="12.6" customHeight="1">
      <c r="A183" s="991"/>
      <c r="B183" s="190" t="s">
        <v>1695</v>
      </c>
      <c r="C183" s="167" t="s">
        <v>1654</v>
      </c>
      <c r="D183" s="167"/>
      <c r="E183" s="167"/>
      <c r="F183" s="167"/>
      <c r="G183" s="167"/>
      <c r="H183" s="167"/>
      <c r="I183" s="167"/>
      <c r="J183" s="167"/>
      <c r="K183" s="167"/>
      <c r="L183" s="167"/>
      <c r="M183" s="258"/>
      <c r="N183" s="182"/>
    </row>
    <row r="184" spans="1:14" s="72" customFormat="1" ht="14.85" customHeight="1">
      <c r="A184" s="991" t="s">
        <v>907</v>
      </c>
      <c r="B184" s="190" t="s">
        <v>1696</v>
      </c>
      <c r="C184" s="167" t="s">
        <v>1654</v>
      </c>
      <c r="D184" s="167"/>
      <c r="E184" s="167"/>
      <c r="F184" s="167"/>
      <c r="G184" s="167"/>
      <c r="H184" s="167"/>
      <c r="I184" s="167"/>
      <c r="J184" s="167"/>
      <c r="K184" s="167"/>
      <c r="L184" s="167"/>
      <c r="M184" s="258"/>
      <c r="N184" s="182"/>
    </row>
    <row r="185" spans="1:14" s="72" customFormat="1" ht="13.2">
      <c r="A185" s="991"/>
      <c r="B185" s="190" t="s">
        <v>1697</v>
      </c>
      <c r="C185" s="167" t="s">
        <v>1654</v>
      </c>
      <c r="D185" s="167"/>
      <c r="E185" s="167" t="s">
        <v>1654</v>
      </c>
      <c r="F185" s="167"/>
      <c r="G185" s="167"/>
      <c r="H185" s="167"/>
      <c r="I185" s="167"/>
      <c r="J185" s="167"/>
      <c r="K185" s="167"/>
      <c r="L185" s="167"/>
      <c r="M185" s="258"/>
      <c r="N185" s="182"/>
    </row>
    <row r="186" spans="1:14" s="72" customFormat="1" ht="13.2">
      <c r="A186" s="991"/>
      <c r="B186" s="190" t="s">
        <v>1698</v>
      </c>
      <c r="C186" s="167" t="s">
        <v>1654</v>
      </c>
      <c r="D186" s="167"/>
      <c r="E186" s="167" t="s">
        <v>1654</v>
      </c>
      <c r="F186" s="167"/>
      <c r="G186" s="167"/>
      <c r="H186" s="167"/>
      <c r="I186" s="167"/>
      <c r="J186" s="167"/>
      <c r="K186" s="167"/>
      <c r="L186" s="167"/>
      <c r="M186" s="258"/>
      <c r="N186" s="182"/>
    </row>
    <row r="187" spans="1:14" s="72" customFormat="1" ht="13.2">
      <c r="A187" s="991"/>
      <c r="B187" s="190" t="s">
        <v>1699</v>
      </c>
      <c r="C187" s="167"/>
      <c r="D187" s="167"/>
      <c r="E187" s="167" t="s">
        <v>1654</v>
      </c>
      <c r="F187" s="167"/>
      <c r="G187" s="167"/>
      <c r="H187" s="167"/>
      <c r="I187" s="167"/>
      <c r="J187" s="167"/>
      <c r="K187" s="167"/>
      <c r="L187" s="167"/>
      <c r="M187" s="258"/>
      <c r="N187" s="182"/>
    </row>
    <row r="188" spans="1:14" s="72" customFormat="1" ht="13.2">
      <c r="A188" s="991"/>
      <c r="B188" s="190" t="s">
        <v>1700</v>
      </c>
      <c r="C188" s="167"/>
      <c r="D188" s="167"/>
      <c r="E188" s="167" t="s">
        <v>1654</v>
      </c>
      <c r="F188" s="167"/>
      <c r="G188" s="167"/>
      <c r="H188" s="167"/>
      <c r="I188" s="167"/>
      <c r="J188" s="167"/>
      <c r="K188" s="167"/>
      <c r="L188" s="167"/>
      <c r="M188" s="258"/>
      <c r="N188" s="182"/>
    </row>
    <row r="189" spans="1:14" s="72" customFormat="1" ht="13.2">
      <c r="A189" s="991" t="s">
        <v>910</v>
      </c>
      <c r="B189" s="190" t="s">
        <v>1702</v>
      </c>
      <c r="C189" s="167"/>
      <c r="D189" s="167"/>
      <c r="E189" s="167"/>
      <c r="F189" s="167"/>
      <c r="G189" s="167"/>
      <c r="H189" s="167"/>
      <c r="I189" s="167"/>
      <c r="J189" s="167"/>
      <c r="K189" s="167"/>
      <c r="L189" s="167" t="s">
        <v>1654</v>
      </c>
      <c r="M189" s="258"/>
      <c r="N189" s="182"/>
    </row>
    <row r="190" spans="1:14" s="72" customFormat="1" ht="13.2">
      <c r="A190" s="991"/>
      <c r="B190" s="190" t="s">
        <v>1703</v>
      </c>
      <c r="C190" s="167"/>
      <c r="D190" s="167"/>
      <c r="E190" s="167"/>
      <c r="F190" s="167"/>
      <c r="G190" s="167"/>
      <c r="H190" s="167"/>
      <c r="I190" s="167"/>
      <c r="J190" s="167"/>
      <c r="K190" s="167"/>
      <c r="L190" s="167" t="s">
        <v>1654</v>
      </c>
      <c r="M190" s="258"/>
      <c r="N190" s="182"/>
    </row>
    <row r="191" spans="1:14" s="72" customFormat="1" ht="13.2">
      <c r="A191" s="991"/>
      <c r="B191" s="190" t="s">
        <v>1704</v>
      </c>
      <c r="C191" s="167"/>
      <c r="D191" s="167"/>
      <c r="E191" s="167"/>
      <c r="F191" s="167"/>
      <c r="G191" s="167"/>
      <c r="H191" s="167"/>
      <c r="I191" s="167"/>
      <c r="J191" s="167"/>
      <c r="K191" s="167"/>
      <c r="L191" s="167"/>
      <c r="M191" s="258" t="s">
        <v>1654</v>
      </c>
      <c r="N191" s="890" t="s">
        <v>1802</v>
      </c>
    </row>
    <row r="192" spans="1:14" s="72" customFormat="1" ht="13.2">
      <c r="A192" s="991"/>
      <c r="B192" s="190" t="s">
        <v>1706</v>
      </c>
      <c r="C192" s="167"/>
      <c r="D192" s="167"/>
      <c r="E192" s="167"/>
      <c r="F192" s="167"/>
      <c r="G192" s="167"/>
      <c r="H192" s="167"/>
      <c r="I192" s="167"/>
      <c r="J192" s="167"/>
      <c r="K192" s="167" t="s">
        <v>1654</v>
      </c>
      <c r="L192" s="167"/>
      <c r="M192" s="258"/>
      <c r="N192" s="182"/>
    </row>
    <row r="193" spans="1:14" s="72" customFormat="1" ht="13.2">
      <c r="A193" s="991"/>
      <c r="B193" s="190" t="s">
        <v>1707</v>
      </c>
      <c r="C193" s="167"/>
      <c r="D193" s="167"/>
      <c r="E193" s="167"/>
      <c r="F193" s="167"/>
      <c r="G193" s="167"/>
      <c r="H193" s="167"/>
      <c r="I193" s="167"/>
      <c r="J193" s="167"/>
      <c r="K193" s="167"/>
      <c r="L193" s="167"/>
      <c r="M193" s="258" t="s">
        <v>1654</v>
      </c>
      <c r="N193" s="890" t="s">
        <v>1803</v>
      </c>
    </row>
    <row r="194" spans="1:14" s="72" customFormat="1" ht="13.2">
      <c r="A194" s="991"/>
      <c r="B194" s="190" t="s">
        <v>1709</v>
      </c>
      <c r="C194" s="167" t="s">
        <v>1654</v>
      </c>
      <c r="D194" s="167"/>
      <c r="E194" s="167"/>
      <c r="F194" s="167"/>
      <c r="G194" s="167"/>
      <c r="H194" s="167"/>
      <c r="I194" s="167"/>
      <c r="J194" s="167"/>
      <c r="K194" s="167"/>
      <c r="L194" s="167"/>
      <c r="M194" s="406"/>
      <c r="N194" s="182"/>
    </row>
    <row r="195" spans="1:14" s="72" customFormat="1" ht="13.2">
      <c r="A195" s="991"/>
      <c r="B195" s="190" t="s">
        <v>1710</v>
      </c>
      <c r="C195" s="167"/>
      <c r="D195" s="167" t="s">
        <v>1654</v>
      </c>
      <c r="E195" s="167"/>
      <c r="F195" s="167"/>
      <c r="G195" s="167"/>
      <c r="H195" s="167"/>
      <c r="I195" s="167"/>
      <c r="J195" s="167"/>
      <c r="K195" s="167"/>
      <c r="L195" s="167"/>
      <c r="M195" s="258"/>
      <c r="N195" s="182"/>
    </row>
    <row r="196" spans="1:14" s="72" customFormat="1" ht="13.2">
      <c r="A196" s="991"/>
      <c r="B196" s="190" t="s">
        <v>1711</v>
      </c>
      <c r="C196" s="167"/>
      <c r="D196" s="167"/>
      <c r="E196" s="167" t="s">
        <v>1654</v>
      </c>
      <c r="F196" s="167"/>
      <c r="G196" s="167"/>
      <c r="H196" s="167"/>
      <c r="I196" s="167"/>
      <c r="J196" s="167"/>
      <c r="K196" s="167"/>
      <c r="L196" s="167"/>
      <c r="M196" s="407"/>
      <c r="N196" s="182"/>
    </row>
    <row r="197" spans="1:14" s="72" customFormat="1" ht="13.2">
      <c r="A197" s="991"/>
      <c r="B197" s="190" t="s">
        <v>1713</v>
      </c>
      <c r="C197" s="167"/>
      <c r="D197" s="167"/>
      <c r="E197" s="167"/>
      <c r="F197" s="167"/>
      <c r="G197" s="167"/>
      <c r="H197" s="167"/>
      <c r="I197" s="167"/>
      <c r="J197" s="167"/>
      <c r="K197" s="167"/>
      <c r="L197" s="167"/>
      <c r="M197" s="258" t="s">
        <v>1654</v>
      </c>
      <c r="N197" s="890" t="s">
        <v>1804</v>
      </c>
    </row>
    <row r="198" spans="1:14" s="72" customFormat="1" ht="13.2">
      <c r="A198" s="991"/>
      <c r="B198" s="189" t="s">
        <v>1715</v>
      </c>
      <c r="C198" s="167"/>
      <c r="D198" s="167" t="s">
        <v>1654</v>
      </c>
      <c r="E198" s="167"/>
      <c r="F198" s="167"/>
      <c r="G198" s="167"/>
      <c r="H198" s="167"/>
      <c r="I198" s="167"/>
      <c r="J198" s="167"/>
      <c r="K198" s="167"/>
      <c r="L198" s="167"/>
      <c r="M198" s="406"/>
      <c r="N198" s="182"/>
    </row>
    <row r="199" spans="1:14" s="72" customFormat="1" ht="13.2">
      <c r="A199" s="991"/>
      <c r="B199" s="190" t="s">
        <v>1716</v>
      </c>
      <c r="C199" s="167" t="s">
        <v>1654</v>
      </c>
      <c r="D199" s="167"/>
      <c r="E199" s="167"/>
      <c r="F199" s="167"/>
      <c r="G199" s="167"/>
      <c r="H199" s="167"/>
      <c r="I199" s="167"/>
      <c r="J199" s="167"/>
      <c r="K199" s="167"/>
      <c r="L199" s="167"/>
      <c r="M199" s="258"/>
      <c r="N199" s="182"/>
    </row>
    <row r="200" spans="1:14" s="72" customFormat="1" ht="13.2">
      <c r="A200" s="991"/>
      <c r="B200" s="190" t="s">
        <v>1717</v>
      </c>
      <c r="C200" s="167" t="s">
        <v>1654</v>
      </c>
      <c r="D200" s="167"/>
      <c r="E200" s="167"/>
      <c r="F200" s="167"/>
      <c r="G200" s="167"/>
      <c r="H200" s="167"/>
      <c r="I200" s="167"/>
      <c r="J200" s="167"/>
      <c r="K200" s="167"/>
      <c r="L200" s="167"/>
      <c r="M200" s="258"/>
      <c r="N200" s="182"/>
    </row>
    <row r="201" spans="1:14" s="72" customFormat="1" ht="26.85" customHeight="1">
      <c r="A201" s="991" t="s">
        <v>243</v>
      </c>
      <c r="B201" s="190" t="s">
        <v>1718</v>
      </c>
      <c r="C201" s="167"/>
      <c r="D201" s="167"/>
      <c r="E201" s="167"/>
      <c r="F201" s="167"/>
      <c r="G201" s="167"/>
      <c r="H201" s="167"/>
      <c r="I201" s="167"/>
      <c r="J201" s="167"/>
      <c r="K201" s="167" t="s">
        <v>1654</v>
      </c>
      <c r="L201" s="167"/>
      <c r="M201" s="258"/>
      <c r="N201" s="182"/>
    </row>
    <row r="202" spans="1:14" s="72" customFormat="1" ht="30.6" customHeight="1">
      <c r="A202" s="991"/>
      <c r="B202" s="190" t="s">
        <v>1719</v>
      </c>
      <c r="C202" s="167"/>
      <c r="D202" s="167"/>
      <c r="E202" s="167"/>
      <c r="F202" s="167"/>
      <c r="G202" s="167"/>
      <c r="H202" s="167"/>
      <c r="I202" s="167"/>
      <c r="J202" s="167"/>
      <c r="K202" s="167"/>
      <c r="L202" s="167" t="s">
        <v>1654</v>
      </c>
      <c r="M202" s="258"/>
      <c r="N202" s="182"/>
    </row>
    <row r="203" spans="1:14" s="72" customFormat="1" ht="12.6" customHeight="1">
      <c r="A203" s="991"/>
      <c r="B203" s="190" t="s">
        <v>1722</v>
      </c>
      <c r="C203" s="167"/>
      <c r="D203" s="167"/>
      <c r="E203" s="167"/>
      <c r="F203" s="167"/>
      <c r="G203" s="167"/>
      <c r="H203" s="167"/>
      <c r="I203" s="167"/>
      <c r="J203" s="167"/>
      <c r="K203" s="167" t="s">
        <v>1654</v>
      </c>
      <c r="L203" s="167"/>
      <c r="M203" s="258"/>
      <c r="N203" s="182"/>
    </row>
    <row r="204" spans="1:14" s="72" customFormat="1" ht="13.2">
      <c r="A204" s="991"/>
      <c r="B204" s="190" t="s">
        <v>1723</v>
      </c>
      <c r="C204" s="167"/>
      <c r="D204" s="167"/>
      <c r="E204" s="167"/>
      <c r="F204" s="167"/>
      <c r="G204" s="167"/>
      <c r="H204" s="167"/>
      <c r="I204" s="167"/>
      <c r="J204" s="167"/>
      <c r="K204" s="167" t="s">
        <v>1654</v>
      </c>
      <c r="L204" s="167"/>
      <c r="M204" s="258"/>
      <c r="N204" s="182"/>
    </row>
    <row r="205" spans="1:14" s="72" customFormat="1" ht="13.2">
      <c r="A205" s="991"/>
      <c r="B205" s="190" t="s">
        <v>1724</v>
      </c>
      <c r="C205" s="167"/>
      <c r="D205" s="167"/>
      <c r="E205" s="167"/>
      <c r="F205" s="167"/>
      <c r="G205" s="167"/>
      <c r="H205" s="167"/>
      <c r="I205" s="167"/>
      <c r="J205" s="167"/>
      <c r="K205" s="167"/>
      <c r="L205" s="167" t="s">
        <v>1654</v>
      </c>
      <c r="M205" s="258"/>
      <c r="N205" s="182"/>
    </row>
    <row r="206" spans="1:14" s="72" customFormat="1" ht="13.2">
      <c r="A206" s="991"/>
      <c r="B206" s="190" t="s">
        <v>1725</v>
      </c>
      <c r="C206" s="167"/>
      <c r="D206" s="167"/>
      <c r="E206" s="167"/>
      <c r="F206" s="167"/>
      <c r="G206" s="167"/>
      <c r="H206" s="167"/>
      <c r="I206" s="167"/>
      <c r="J206" s="167"/>
      <c r="K206" s="167"/>
      <c r="L206" s="167" t="s">
        <v>1654</v>
      </c>
      <c r="M206" s="258"/>
      <c r="N206" s="182"/>
    </row>
    <row r="207" spans="1:14" s="72" customFormat="1" ht="13.2">
      <c r="A207" s="991"/>
      <c r="B207" s="190" t="s">
        <v>1726</v>
      </c>
      <c r="C207" s="167"/>
      <c r="D207" s="167"/>
      <c r="E207" s="167"/>
      <c r="F207" s="167"/>
      <c r="G207" s="167"/>
      <c r="H207" s="167"/>
      <c r="I207" s="167"/>
      <c r="J207" s="167"/>
      <c r="K207" s="167"/>
      <c r="L207" s="167" t="s">
        <v>1654</v>
      </c>
      <c r="M207" s="258"/>
      <c r="N207" s="182"/>
    </row>
    <row r="208" spans="1:14" s="72" customFormat="1" ht="13.2">
      <c r="A208" s="991"/>
      <c r="B208" s="190" t="s">
        <v>1727</v>
      </c>
      <c r="C208" s="167"/>
      <c r="D208" s="167"/>
      <c r="E208" s="167"/>
      <c r="F208" s="167"/>
      <c r="G208" s="167"/>
      <c r="H208" s="167"/>
      <c r="I208" s="167"/>
      <c r="J208" s="167"/>
      <c r="K208" s="167"/>
      <c r="L208" s="167" t="s">
        <v>1654</v>
      </c>
      <c r="M208" s="258"/>
      <c r="N208" s="182"/>
    </row>
    <row r="209" spans="1:14" s="72" customFormat="1" ht="13.2">
      <c r="A209" s="991"/>
      <c r="B209" s="190" t="s">
        <v>1728</v>
      </c>
      <c r="C209" s="167"/>
      <c r="D209" s="167"/>
      <c r="E209" s="167"/>
      <c r="F209" s="167"/>
      <c r="G209" s="167"/>
      <c r="H209" s="167"/>
      <c r="I209" s="167"/>
      <c r="J209" s="167"/>
      <c r="K209" s="167"/>
      <c r="L209" s="167"/>
      <c r="M209" s="407" t="s">
        <v>1654</v>
      </c>
      <c r="N209" s="891" t="s">
        <v>1805</v>
      </c>
    </row>
    <row r="210" spans="1:14" s="72" customFormat="1" ht="13.2">
      <c r="A210" s="991"/>
      <c r="B210" s="190" t="s">
        <v>1730</v>
      </c>
      <c r="C210" s="167"/>
      <c r="D210" s="167"/>
      <c r="E210" s="167"/>
      <c r="F210" s="167"/>
      <c r="G210" s="167"/>
      <c r="H210" s="167"/>
      <c r="I210" s="167"/>
      <c r="J210" s="167"/>
      <c r="K210" s="167"/>
      <c r="L210" s="167" t="s">
        <v>1654</v>
      </c>
      <c r="M210" s="258"/>
      <c r="N210" s="182"/>
    </row>
    <row r="211" spans="1:14" s="72" customFormat="1" ht="13.2">
      <c r="A211" s="991"/>
      <c r="B211" s="190" t="s">
        <v>1731</v>
      </c>
      <c r="C211" s="167"/>
      <c r="D211" s="167"/>
      <c r="E211" s="167"/>
      <c r="F211" s="167"/>
      <c r="G211" s="167"/>
      <c r="H211" s="167"/>
      <c r="I211" s="167"/>
      <c r="J211" s="167"/>
      <c r="K211" s="167"/>
      <c r="L211" s="167" t="s">
        <v>1654</v>
      </c>
      <c r="M211" s="258"/>
      <c r="N211" s="182"/>
    </row>
    <row r="212" spans="1:14" s="72" customFormat="1" ht="13.2">
      <c r="A212" s="991"/>
      <c r="B212" s="189" t="s">
        <v>1732</v>
      </c>
      <c r="C212" s="167"/>
      <c r="D212" s="167"/>
      <c r="E212" s="167"/>
      <c r="F212" s="167"/>
      <c r="G212" s="167"/>
      <c r="H212" s="167"/>
      <c r="I212" s="167"/>
      <c r="J212" s="167"/>
      <c r="K212" s="167" t="s">
        <v>1654</v>
      </c>
      <c r="L212" s="167"/>
      <c r="M212" s="407"/>
      <c r="N212" s="182"/>
    </row>
    <row r="213" spans="1:14" s="72" customFormat="1" ht="13.2">
      <c r="A213" s="991"/>
      <c r="B213" s="190" t="s">
        <v>1733</v>
      </c>
      <c r="C213" s="167"/>
      <c r="D213" s="167"/>
      <c r="E213" s="167"/>
      <c r="F213" s="167"/>
      <c r="G213" s="167"/>
      <c r="H213" s="167"/>
      <c r="I213" s="167"/>
      <c r="J213" s="167"/>
      <c r="K213" s="167"/>
      <c r="L213" s="167" t="s">
        <v>1654</v>
      </c>
      <c r="M213" s="258"/>
      <c r="N213" s="182"/>
    </row>
    <row r="214" spans="1:14" s="72" customFormat="1" ht="13.2">
      <c r="A214" s="991"/>
      <c r="B214" s="190" t="s">
        <v>1734</v>
      </c>
      <c r="C214" s="167"/>
      <c r="D214" s="167"/>
      <c r="E214" s="167"/>
      <c r="F214" s="167"/>
      <c r="G214" s="167"/>
      <c r="H214" s="167"/>
      <c r="I214" s="167"/>
      <c r="J214" s="167"/>
      <c r="K214" s="167"/>
      <c r="L214" s="167" t="s">
        <v>1654</v>
      </c>
      <c r="M214" s="258"/>
      <c r="N214" s="182"/>
    </row>
    <row r="215" spans="1:14" s="72" customFormat="1" ht="12.6" customHeight="1">
      <c r="A215" s="991"/>
      <c r="B215" s="190" t="s">
        <v>1735</v>
      </c>
      <c r="C215" s="167"/>
      <c r="D215" s="167"/>
      <c r="E215" s="167"/>
      <c r="F215" s="167"/>
      <c r="G215" s="167"/>
      <c r="H215" s="167"/>
      <c r="I215" s="167"/>
      <c r="J215" s="167" t="s">
        <v>1654</v>
      </c>
      <c r="K215" s="167"/>
      <c r="L215" s="167"/>
      <c r="M215" s="258"/>
      <c r="N215" s="182"/>
    </row>
    <row r="216" spans="1:14" s="72" customFormat="1" ht="25.35" customHeight="1">
      <c r="A216" s="991"/>
      <c r="B216" s="190" t="s">
        <v>1736</v>
      </c>
      <c r="C216" s="167" t="s">
        <v>1654</v>
      </c>
      <c r="D216" s="167"/>
      <c r="E216" s="167"/>
      <c r="F216" s="167"/>
      <c r="G216" s="167"/>
      <c r="H216" s="167"/>
      <c r="I216" s="167"/>
      <c r="J216" s="167"/>
      <c r="K216" s="167"/>
      <c r="L216" s="167"/>
      <c r="M216" s="258"/>
      <c r="N216" s="182"/>
    </row>
    <row r="217" spans="1:14" s="72" customFormat="1" ht="13.2">
      <c r="A217" s="991"/>
      <c r="B217" s="190" t="s">
        <v>1737</v>
      </c>
      <c r="C217" s="167"/>
      <c r="D217" s="167"/>
      <c r="E217" s="167"/>
      <c r="F217" s="167"/>
      <c r="G217" s="167"/>
      <c r="H217" s="167"/>
      <c r="I217" s="167"/>
      <c r="J217" s="167"/>
      <c r="K217" s="167"/>
      <c r="L217" s="167" t="s">
        <v>1654</v>
      </c>
      <c r="M217" s="258"/>
      <c r="N217" s="182"/>
    </row>
    <row r="218" spans="1:14" s="72" customFormat="1" ht="13.2">
      <c r="A218" s="991"/>
      <c r="B218" s="190" t="s">
        <v>1738</v>
      </c>
      <c r="C218" s="167"/>
      <c r="D218" s="167"/>
      <c r="E218" s="167"/>
      <c r="F218" s="167" t="s">
        <v>1654</v>
      </c>
      <c r="G218" s="167"/>
      <c r="H218" s="167"/>
      <c r="I218" s="167"/>
      <c r="J218" s="406"/>
      <c r="K218" s="167"/>
      <c r="L218" s="167"/>
      <c r="M218" s="258"/>
      <c r="N218" s="182"/>
    </row>
    <row r="219" spans="1:14" s="72" customFormat="1" ht="13.2">
      <c r="A219" s="991"/>
      <c r="B219" s="190" t="s">
        <v>1739</v>
      </c>
      <c r="C219" s="167"/>
      <c r="D219" s="167"/>
      <c r="E219" s="167"/>
      <c r="F219" s="167"/>
      <c r="G219" s="167"/>
      <c r="H219" s="167"/>
      <c r="I219" s="167"/>
      <c r="J219" s="406"/>
      <c r="K219" s="167"/>
      <c r="L219" s="167" t="s">
        <v>1654</v>
      </c>
      <c r="M219" s="258"/>
      <c r="N219" s="182"/>
    </row>
    <row r="220" spans="1:14" s="72" customFormat="1" ht="13.2">
      <c r="A220" s="991"/>
      <c r="B220" s="190" t="s">
        <v>1740</v>
      </c>
      <c r="C220" s="167"/>
      <c r="D220" s="167"/>
      <c r="E220" s="167"/>
      <c r="F220" s="167"/>
      <c r="G220" s="167"/>
      <c r="H220" s="167"/>
      <c r="I220" s="167"/>
      <c r="J220" s="167"/>
      <c r="K220" s="167"/>
      <c r="L220" s="167" t="s">
        <v>1654</v>
      </c>
      <c r="M220" s="258"/>
      <c r="N220" s="182"/>
    </row>
    <row r="221" spans="1:14" s="72" customFormat="1" ht="12.6" customHeight="1">
      <c r="A221" s="991"/>
      <c r="B221" s="190" t="s">
        <v>1741</v>
      </c>
      <c r="C221" s="167"/>
      <c r="D221" s="167"/>
      <c r="E221" s="167"/>
      <c r="F221" s="167"/>
      <c r="G221" s="167"/>
      <c r="H221" s="167"/>
      <c r="I221" s="167"/>
      <c r="J221" s="167"/>
      <c r="K221" s="167"/>
      <c r="L221" s="167" t="s">
        <v>1654</v>
      </c>
      <c r="M221" s="258"/>
      <c r="N221" s="182"/>
    </row>
    <row r="222" spans="1:14" s="72" customFormat="1" ht="13.2">
      <c r="A222" s="991"/>
      <c r="B222" s="190" t="s">
        <v>1742</v>
      </c>
      <c r="C222" s="167"/>
      <c r="D222" s="167"/>
      <c r="E222" s="167"/>
      <c r="F222" s="167"/>
      <c r="G222" s="167"/>
      <c r="H222" s="167"/>
      <c r="I222" s="167"/>
      <c r="J222" s="167"/>
      <c r="K222" s="167"/>
      <c r="L222" s="167" t="s">
        <v>1654</v>
      </c>
      <c r="M222" s="258"/>
      <c r="N222" s="182"/>
    </row>
    <row r="223" spans="1:14" s="72" customFormat="1" ht="13.2">
      <c r="A223" s="991"/>
      <c r="B223" s="190" t="s">
        <v>1743</v>
      </c>
      <c r="C223" s="167"/>
      <c r="D223" s="167"/>
      <c r="E223" s="167"/>
      <c r="F223" s="167"/>
      <c r="G223" s="167"/>
      <c r="H223" s="167"/>
      <c r="I223" s="167"/>
      <c r="J223" s="167"/>
      <c r="K223" s="167" t="s">
        <v>1654</v>
      </c>
      <c r="L223" s="167"/>
      <c r="M223" s="258"/>
      <c r="N223" s="182"/>
    </row>
    <row r="224" spans="1:14" s="72" customFormat="1" ht="13.2">
      <c r="A224" s="991"/>
      <c r="B224" s="190" t="s">
        <v>1744</v>
      </c>
      <c r="C224" s="167" t="s">
        <v>1654</v>
      </c>
      <c r="D224" s="167"/>
      <c r="E224" s="167"/>
      <c r="F224" s="167"/>
      <c r="G224" s="167"/>
      <c r="H224" s="167"/>
      <c r="I224" s="167"/>
      <c r="J224" s="167"/>
      <c r="K224" s="167"/>
      <c r="L224" s="167"/>
      <c r="M224" s="258"/>
      <c r="N224" s="182"/>
    </row>
    <row r="225" spans="1:14" s="72" customFormat="1" ht="13.2">
      <c r="A225" s="991"/>
      <c r="B225" s="190" t="s">
        <v>1745</v>
      </c>
      <c r="C225" s="167"/>
      <c r="D225" s="167"/>
      <c r="E225" s="167"/>
      <c r="F225" s="167"/>
      <c r="G225" s="167"/>
      <c r="H225" s="167"/>
      <c r="I225" s="167"/>
      <c r="J225" s="167"/>
      <c r="K225" s="167"/>
      <c r="L225" s="167" t="s">
        <v>1654</v>
      </c>
      <c r="M225" s="258"/>
      <c r="N225" s="182"/>
    </row>
    <row r="226" spans="1:14" s="72" customFormat="1" ht="13.2">
      <c r="A226" s="991"/>
      <c r="B226" s="190" t="s">
        <v>1746</v>
      </c>
      <c r="C226" s="167"/>
      <c r="D226" s="167"/>
      <c r="E226" s="167"/>
      <c r="F226" s="167"/>
      <c r="G226" s="167"/>
      <c r="H226" s="167"/>
      <c r="I226" s="167"/>
      <c r="J226" s="167"/>
      <c r="K226" s="167"/>
      <c r="L226" s="167" t="s">
        <v>1654</v>
      </c>
      <c r="M226" s="258"/>
      <c r="N226" s="182"/>
    </row>
    <row r="227" spans="1:14" s="72" customFormat="1" ht="13.2">
      <c r="A227" s="991"/>
      <c r="B227" s="190" t="s">
        <v>1747</v>
      </c>
      <c r="C227" s="167"/>
      <c r="D227" s="167"/>
      <c r="E227" s="167"/>
      <c r="F227" s="167"/>
      <c r="G227" s="167"/>
      <c r="H227" s="167"/>
      <c r="I227" s="167"/>
      <c r="J227" s="167"/>
      <c r="K227" s="167" t="s">
        <v>1654</v>
      </c>
      <c r="L227" s="167"/>
      <c r="M227" s="258"/>
      <c r="N227" s="182"/>
    </row>
    <row r="228" spans="1:14" s="72" customFormat="1" ht="12.6" customHeight="1">
      <c r="A228" s="991"/>
      <c r="B228" s="190" t="s">
        <v>1748</v>
      </c>
      <c r="C228" s="167"/>
      <c r="D228" s="167"/>
      <c r="E228" s="167"/>
      <c r="F228" s="167"/>
      <c r="G228" s="167"/>
      <c r="H228" s="167"/>
      <c r="I228" s="167"/>
      <c r="J228" s="167"/>
      <c r="K228" s="167"/>
      <c r="L228" s="167" t="s">
        <v>1654</v>
      </c>
      <c r="M228" s="258"/>
      <c r="N228" s="182"/>
    </row>
    <row r="229" spans="1:14" s="72" customFormat="1" ht="13.2">
      <c r="A229" s="991"/>
      <c r="B229" s="190" t="s">
        <v>1749</v>
      </c>
      <c r="C229" s="167"/>
      <c r="D229" s="167"/>
      <c r="E229" s="167"/>
      <c r="F229" s="167"/>
      <c r="G229" s="167"/>
      <c r="H229" s="167"/>
      <c r="I229" s="167"/>
      <c r="J229" s="167"/>
      <c r="K229" s="167" t="s">
        <v>1654</v>
      </c>
      <c r="L229" s="167"/>
      <c r="M229" s="258"/>
      <c r="N229" s="182"/>
    </row>
    <row r="230" spans="1:14" s="72" customFormat="1" ht="13.2">
      <c r="A230" s="991"/>
      <c r="B230" s="190" t="s">
        <v>1750</v>
      </c>
      <c r="C230" s="167" t="s">
        <v>1654</v>
      </c>
      <c r="D230" s="167"/>
      <c r="E230" s="167"/>
      <c r="F230" s="167"/>
      <c r="G230" s="167"/>
      <c r="H230" s="167"/>
      <c r="I230" s="167"/>
      <c r="J230" s="167"/>
      <c r="K230" s="167"/>
      <c r="L230" s="167"/>
      <c r="M230" s="258"/>
      <c r="N230" s="182"/>
    </row>
    <row r="231" spans="1:14" s="72" customFormat="1" ht="13.2">
      <c r="A231" s="991"/>
      <c r="B231" s="190" t="s">
        <v>1751</v>
      </c>
      <c r="C231" s="167"/>
      <c r="D231" s="167"/>
      <c r="E231" s="167"/>
      <c r="F231" s="167"/>
      <c r="G231" s="167"/>
      <c r="H231" s="167"/>
      <c r="I231" s="167"/>
      <c r="J231" s="167"/>
      <c r="K231" s="167" t="s">
        <v>1654</v>
      </c>
      <c r="L231" s="167"/>
      <c r="M231" s="258"/>
      <c r="N231" s="182"/>
    </row>
    <row r="232" spans="1:14" s="72" customFormat="1" ht="13.2">
      <c r="A232" s="991"/>
      <c r="B232" s="190" t="s">
        <v>1752</v>
      </c>
      <c r="C232" s="167"/>
      <c r="D232" s="167"/>
      <c r="E232" s="167"/>
      <c r="F232" s="167"/>
      <c r="G232" s="167"/>
      <c r="H232" s="167"/>
      <c r="I232" s="167"/>
      <c r="J232" s="167"/>
      <c r="K232" s="167" t="s">
        <v>1654</v>
      </c>
      <c r="L232" s="167"/>
      <c r="M232" s="258"/>
      <c r="N232" s="182"/>
    </row>
    <row r="233" spans="1:14" s="72" customFormat="1" ht="13.2">
      <c r="A233" s="991"/>
      <c r="B233" s="190" t="s">
        <v>1753</v>
      </c>
      <c r="C233" s="167" t="s">
        <v>1654</v>
      </c>
      <c r="D233" s="167"/>
      <c r="E233" s="167"/>
      <c r="F233" s="167"/>
      <c r="G233" s="167"/>
      <c r="H233" s="167"/>
      <c r="I233" s="167"/>
      <c r="J233" s="167"/>
      <c r="K233" s="167"/>
      <c r="L233" s="167"/>
      <c r="M233" s="258"/>
      <c r="N233" s="182"/>
    </row>
    <row r="234" spans="1:14" s="72" customFormat="1" ht="13.2">
      <c r="A234" s="991"/>
      <c r="B234" s="190" t="s">
        <v>1754</v>
      </c>
      <c r="C234" s="167"/>
      <c r="D234" s="167"/>
      <c r="E234" s="167"/>
      <c r="F234" s="167"/>
      <c r="G234" s="167"/>
      <c r="H234" s="167"/>
      <c r="I234" s="167"/>
      <c r="J234" s="167"/>
      <c r="K234" s="167" t="s">
        <v>1654</v>
      </c>
      <c r="L234" s="167"/>
      <c r="M234" s="258"/>
      <c r="N234" s="182"/>
    </row>
    <row r="235" spans="1:14" s="72" customFormat="1" ht="13.2">
      <c r="A235" s="991"/>
      <c r="B235" s="190" t="s">
        <v>1755</v>
      </c>
      <c r="C235" s="167"/>
      <c r="D235" s="167"/>
      <c r="E235" s="167"/>
      <c r="F235" s="167"/>
      <c r="G235" s="167"/>
      <c r="H235" s="167"/>
      <c r="I235" s="167"/>
      <c r="J235" s="167"/>
      <c r="K235" s="167"/>
      <c r="L235" s="167" t="s">
        <v>1654</v>
      </c>
      <c r="M235" s="258"/>
      <c r="N235" s="182"/>
    </row>
    <row r="236" spans="1:14" s="72" customFormat="1" ht="13.2">
      <c r="A236" s="991"/>
      <c r="B236" s="190" t="s">
        <v>1756</v>
      </c>
      <c r="C236" s="167"/>
      <c r="D236" s="167"/>
      <c r="E236" s="167"/>
      <c r="F236" s="167"/>
      <c r="G236" s="167"/>
      <c r="H236" s="167"/>
      <c r="I236" s="167"/>
      <c r="J236" s="167"/>
      <c r="K236" s="167" t="s">
        <v>1654</v>
      </c>
      <c r="L236" s="167"/>
      <c r="M236" s="258"/>
      <c r="N236" s="182"/>
    </row>
    <row r="237" spans="1:14" s="72" customFormat="1" ht="13.2">
      <c r="A237" s="991"/>
      <c r="B237" s="190" t="s">
        <v>1757</v>
      </c>
      <c r="C237" s="167"/>
      <c r="D237" s="167"/>
      <c r="E237" s="167"/>
      <c r="F237" s="167"/>
      <c r="G237" s="167"/>
      <c r="H237" s="167"/>
      <c r="I237" s="167"/>
      <c r="J237" s="167"/>
      <c r="K237" s="167"/>
      <c r="L237" s="167" t="s">
        <v>1654</v>
      </c>
      <c r="M237" s="258"/>
      <c r="N237" s="182"/>
    </row>
    <row r="238" spans="1:14" s="72" customFormat="1" ht="13.2">
      <c r="A238" s="991"/>
      <c r="B238" s="190" t="s">
        <v>1758</v>
      </c>
      <c r="C238" s="167"/>
      <c r="D238" s="167"/>
      <c r="E238" s="167"/>
      <c r="F238" s="167"/>
      <c r="G238" s="167"/>
      <c r="H238" s="167"/>
      <c r="I238" s="167"/>
      <c r="J238" s="167"/>
      <c r="K238" s="167"/>
      <c r="L238" s="167" t="s">
        <v>1654</v>
      </c>
      <c r="M238" s="258"/>
      <c r="N238" s="182"/>
    </row>
    <row r="239" spans="1:14" s="72" customFormat="1" ht="13.2">
      <c r="A239" s="991"/>
      <c r="B239" s="190" t="s">
        <v>1759</v>
      </c>
      <c r="C239" s="167"/>
      <c r="D239" s="167"/>
      <c r="E239" s="167"/>
      <c r="F239" s="167"/>
      <c r="G239" s="167"/>
      <c r="H239" s="167"/>
      <c r="I239" s="167"/>
      <c r="J239" s="167"/>
      <c r="K239" s="167"/>
      <c r="L239" s="167" t="s">
        <v>1654</v>
      </c>
      <c r="M239" s="258"/>
      <c r="N239" s="182"/>
    </row>
    <row r="240" spans="1:14" s="72" customFormat="1" ht="13.2">
      <c r="A240" s="991"/>
      <c r="B240" s="190" t="s">
        <v>1760</v>
      </c>
      <c r="C240" s="167"/>
      <c r="D240" s="167"/>
      <c r="E240" s="167"/>
      <c r="F240" s="167"/>
      <c r="G240" s="167"/>
      <c r="H240" s="167"/>
      <c r="I240" s="167"/>
      <c r="J240" s="167"/>
      <c r="K240" s="167"/>
      <c r="L240" s="167" t="s">
        <v>1654</v>
      </c>
      <c r="M240" s="258"/>
      <c r="N240" s="182"/>
    </row>
    <row r="241" spans="1:14" s="72" customFormat="1" ht="13.2">
      <c r="A241" s="991"/>
      <c r="B241" s="190" t="s">
        <v>1761</v>
      </c>
      <c r="C241" s="167"/>
      <c r="D241" s="167"/>
      <c r="E241" s="167"/>
      <c r="F241" s="167"/>
      <c r="G241" s="167"/>
      <c r="H241" s="167"/>
      <c r="I241" s="167"/>
      <c r="J241" s="167"/>
      <c r="K241" s="167"/>
      <c r="L241" s="167" t="s">
        <v>1654</v>
      </c>
      <c r="M241" s="258"/>
      <c r="N241" s="182"/>
    </row>
    <row r="242" spans="1:14" s="72" customFormat="1" ht="13.2">
      <c r="A242" s="991"/>
      <c r="B242" s="190" t="s">
        <v>1762</v>
      </c>
      <c r="C242" s="167"/>
      <c r="D242" s="167"/>
      <c r="E242" s="167"/>
      <c r="F242" s="167"/>
      <c r="G242" s="167"/>
      <c r="H242" s="167"/>
      <c r="I242" s="167"/>
      <c r="J242" s="167"/>
      <c r="K242" s="167"/>
      <c r="L242" s="167"/>
      <c r="M242" s="407" t="s">
        <v>1654</v>
      </c>
      <c r="N242" s="891" t="s">
        <v>1806</v>
      </c>
    </row>
    <row r="243" spans="1:14" s="72" customFormat="1" ht="13.2">
      <c r="A243" s="991"/>
      <c r="B243" s="190" t="s">
        <v>1764</v>
      </c>
      <c r="C243" s="167"/>
      <c r="D243" s="167"/>
      <c r="E243" s="167"/>
      <c r="F243" s="167"/>
      <c r="G243" s="167"/>
      <c r="H243" s="167"/>
      <c r="I243" s="167"/>
      <c r="J243" s="167"/>
      <c r="K243" s="167"/>
      <c r="L243" s="167" t="s">
        <v>1654</v>
      </c>
      <c r="M243" s="258"/>
      <c r="N243" s="182"/>
    </row>
    <row r="244" spans="1:14" s="72" customFormat="1" ht="13.2">
      <c r="A244" s="991"/>
      <c r="B244" s="190" t="s">
        <v>1765</v>
      </c>
      <c r="C244" s="167"/>
      <c r="D244" s="167"/>
      <c r="E244" s="167"/>
      <c r="F244" s="167"/>
      <c r="G244" s="167"/>
      <c r="H244" s="167"/>
      <c r="I244" s="167"/>
      <c r="J244" s="167"/>
      <c r="K244" s="167" t="s">
        <v>1654</v>
      </c>
      <c r="L244" s="167"/>
      <c r="M244" s="258"/>
      <c r="N244" s="182"/>
    </row>
    <row r="245" spans="1:14" s="72" customFormat="1" ht="13.2">
      <c r="A245" s="991"/>
      <c r="B245" s="190" t="s">
        <v>1766</v>
      </c>
      <c r="C245" s="167"/>
      <c r="D245" s="167"/>
      <c r="E245" s="167"/>
      <c r="F245" s="167"/>
      <c r="G245" s="167"/>
      <c r="H245" s="167"/>
      <c r="I245" s="167"/>
      <c r="J245" s="167"/>
      <c r="K245" s="167"/>
      <c r="L245" s="167" t="s">
        <v>1654</v>
      </c>
      <c r="M245" s="258"/>
      <c r="N245" s="182"/>
    </row>
    <row r="246" spans="1:14" s="72" customFormat="1" ht="13.2">
      <c r="A246" s="991"/>
      <c r="B246" s="190" t="s">
        <v>1767</v>
      </c>
      <c r="C246" s="167"/>
      <c r="D246" s="167"/>
      <c r="E246" s="167"/>
      <c r="F246" s="167"/>
      <c r="G246" s="167"/>
      <c r="H246" s="167"/>
      <c r="I246" s="167"/>
      <c r="J246" s="167"/>
      <c r="K246" s="167"/>
      <c r="L246" s="167" t="s">
        <v>1654</v>
      </c>
      <c r="M246" s="407"/>
      <c r="N246" s="182"/>
    </row>
    <row r="247" spans="1:14" s="72" customFormat="1" ht="13.2">
      <c r="A247" s="991"/>
      <c r="B247" s="190" t="s">
        <v>1768</v>
      </c>
      <c r="C247" s="167"/>
      <c r="D247" s="167"/>
      <c r="E247" s="167"/>
      <c r="F247" s="167"/>
      <c r="G247" s="167"/>
      <c r="H247" s="167"/>
      <c r="I247" s="167"/>
      <c r="J247" s="167"/>
      <c r="K247" s="167" t="s">
        <v>1654</v>
      </c>
      <c r="L247" s="167"/>
      <c r="M247" s="258"/>
      <c r="N247" s="182"/>
    </row>
    <row r="248" spans="1:14" s="72" customFormat="1" ht="13.2">
      <c r="A248" s="991"/>
      <c r="B248" s="190" t="s">
        <v>1769</v>
      </c>
      <c r="C248" s="167"/>
      <c r="D248" s="167"/>
      <c r="E248" s="167"/>
      <c r="F248" s="167"/>
      <c r="G248" s="167"/>
      <c r="H248" s="167"/>
      <c r="I248" s="167"/>
      <c r="J248" s="167"/>
      <c r="K248" s="167"/>
      <c r="L248" s="167" t="s">
        <v>1654</v>
      </c>
      <c r="M248" s="258"/>
      <c r="N248" s="182"/>
    </row>
    <row r="249" spans="1:14" s="72" customFormat="1" ht="13.2">
      <c r="A249" s="991"/>
      <c r="B249" s="190" t="s">
        <v>1770</v>
      </c>
      <c r="C249" s="167"/>
      <c r="D249" s="167"/>
      <c r="E249" s="167"/>
      <c r="F249" s="167"/>
      <c r="G249" s="167"/>
      <c r="H249" s="167"/>
      <c r="I249" s="167"/>
      <c r="J249" s="167"/>
      <c r="K249" s="167" t="s">
        <v>1654</v>
      </c>
      <c r="L249" s="167"/>
      <c r="M249" s="258"/>
      <c r="N249" s="182"/>
    </row>
    <row r="250" spans="1:14" s="72" customFormat="1" ht="13.2">
      <c r="A250" s="991"/>
      <c r="B250" s="190" t="s">
        <v>1771</v>
      </c>
      <c r="C250" s="167"/>
      <c r="D250" s="167" t="s">
        <v>1654</v>
      </c>
      <c r="E250" s="167"/>
      <c r="F250" s="167"/>
      <c r="G250" s="167"/>
      <c r="H250" s="167"/>
      <c r="I250" s="167"/>
      <c r="J250" s="167"/>
      <c r="K250" s="167"/>
      <c r="L250" s="167"/>
      <c r="M250" s="258"/>
      <c r="N250" s="182"/>
    </row>
    <row r="251" spans="1:14" s="72" customFormat="1" ht="13.2">
      <c r="A251" s="991"/>
      <c r="B251" s="190" t="s">
        <v>1772</v>
      </c>
      <c r="C251" s="167"/>
      <c r="D251" s="167"/>
      <c r="E251" s="167"/>
      <c r="F251" s="167"/>
      <c r="G251" s="167"/>
      <c r="H251" s="167"/>
      <c r="I251" s="167"/>
      <c r="J251" s="167"/>
      <c r="K251" s="167" t="s">
        <v>1654</v>
      </c>
      <c r="L251" s="167"/>
      <c r="M251" s="258"/>
      <c r="N251" s="182"/>
    </row>
    <row r="252" spans="1:14" s="72" customFormat="1" ht="13.2">
      <c r="A252" s="991"/>
      <c r="B252" s="190" t="s">
        <v>1773</v>
      </c>
      <c r="C252" s="167"/>
      <c r="D252" s="167"/>
      <c r="E252" s="167"/>
      <c r="F252" s="167"/>
      <c r="G252" s="167"/>
      <c r="H252" s="167"/>
      <c r="I252" s="167"/>
      <c r="J252" s="167"/>
      <c r="K252" s="167"/>
      <c r="L252" s="167" t="s">
        <v>1654</v>
      </c>
      <c r="M252" s="258"/>
      <c r="N252" s="182"/>
    </row>
    <row r="253" spans="1:14" s="72" customFormat="1" ht="12.6" customHeight="1">
      <c r="A253" s="991"/>
      <c r="B253" s="190" t="s">
        <v>1774</v>
      </c>
      <c r="C253" s="167" t="s">
        <v>1654</v>
      </c>
      <c r="D253" s="167" t="s">
        <v>1654</v>
      </c>
      <c r="E253" s="167"/>
      <c r="F253" s="167"/>
      <c r="G253" s="167"/>
      <c r="H253" s="167"/>
      <c r="I253" s="167"/>
      <c r="J253" s="167"/>
      <c r="K253" s="167"/>
      <c r="L253" s="167"/>
      <c r="M253" s="258"/>
      <c r="N253" s="182"/>
    </row>
    <row r="254" spans="1:14" s="72" customFormat="1" ht="13.2">
      <c r="A254" s="991"/>
      <c r="B254" s="190" t="s">
        <v>1775</v>
      </c>
      <c r="C254" s="167"/>
      <c r="D254" s="167"/>
      <c r="E254" s="167"/>
      <c r="F254" s="167"/>
      <c r="G254" s="167"/>
      <c r="H254" s="167"/>
      <c r="I254" s="167"/>
      <c r="J254" s="167"/>
      <c r="K254" s="167" t="s">
        <v>1654</v>
      </c>
      <c r="L254" s="167"/>
      <c r="M254" s="258"/>
      <c r="N254" s="182"/>
    </row>
    <row r="255" spans="1:14" s="72" customFormat="1" ht="13.2">
      <c r="A255" s="991"/>
      <c r="B255" s="190" t="s">
        <v>1776</v>
      </c>
      <c r="C255" s="167"/>
      <c r="D255" s="167"/>
      <c r="E255" s="167"/>
      <c r="F255" s="167"/>
      <c r="G255" s="167"/>
      <c r="H255" s="167"/>
      <c r="I255" s="167"/>
      <c r="J255" s="167"/>
      <c r="K255" s="167"/>
      <c r="L255" s="167" t="s">
        <v>1654</v>
      </c>
      <c r="M255" s="258"/>
      <c r="N255" s="182"/>
    </row>
    <row r="256" spans="1:14" s="72" customFormat="1" ht="13.2">
      <c r="A256" s="991"/>
      <c r="B256" s="190" t="s">
        <v>1777</v>
      </c>
      <c r="C256" s="167"/>
      <c r="D256" s="167"/>
      <c r="E256" s="167"/>
      <c r="F256" s="167"/>
      <c r="G256" s="167"/>
      <c r="H256" s="167"/>
      <c r="I256" s="167"/>
      <c r="J256" s="167"/>
      <c r="K256" s="167"/>
      <c r="L256" s="167" t="s">
        <v>1654</v>
      </c>
      <c r="M256" s="258"/>
      <c r="N256" s="182"/>
    </row>
    <row r="257" spans="1:14" s="72" customFormat="1" ht="13.2">
      <c r="A257" s="991"/>
      <c r="B257" s="190" t="s">
        <v>1807</v>
      </c>
      <c r="C257" s="167" t="s">
        <v>1654</v>
      </c>
      <c r="D257" s="167"/>
      <c r="E257" s="167"/>
      <c r="F257" s="167"/>
      <c r="G257" s="167"/>
      <c r="H257" s="167"/>
      <c r="I257" s="167"/>
      <c r="J257" s="167"/>
      <c r="K257" s="167"/>
      <c r="L257" s="167"/>
      <c r="M257" s="258"/>
      <c r="N257" s="182"/>
    </row>
    <row r="258" spans="1:14" s="72" customFormat="1" ht="13.2">
      <c r="A258" s="991"/>
      <c r="B258" s="190" t="s">
        <v>1778</v>
      </c>
      <c r="C258" s="167"/>
      <c r="D258" s="167"/>
      <c r="E258" s="167"/>
      <c r="F258" s="167"/>
      <c r="G258" s="167"/>
      <c r="H258" s="167"/>
      <c r="I258" s="167"/>
      <c r="J258" s="167"/>
      <c r="K258" s="167"/>
      <c r="L258" s="167" t="s">
        <v>1654</v>
      </c>
      <c r="M258" s="258"/>
      <c r="N258" s="182"/>
    </row>
    <row r="259" spans="1:14" s="72" customFormat="1" ht="13.2">
      <c r="A259" s="991"/>
      <c r="B259" s="190" t="s">
        <v>1779</v>
      </c>
      <c r="C259" s="167" t="s">
        <v>1654</v>
      </c>
      <c r="D259" s="167" t="s">
        <v>1654</v>
      </c>
      <c r="E259" s="167"/>
      <c r="F259" s="167"/>
      <c r="G259" s="167"/>
      <c r="H259" s="167"/>
      <c r="I259" s="167"/>
      <c r="J259" s="167"/>
      <c r="K259" s="167"/>
      <c r="L259" s="167"/>
      <c r="M259" s="258"/>
      <c r="N259" s="182"/>
    </row>
    <row r="260" spans="1:14" s="72" customFormat="1" ht="13.2">
      <c r="A260" s="991"/>
      <c r="B260" s="190" t="s">
        <v>1780</v>
      </c>
      <c r="C260" s="167"/>
      <c r="D260" s="167"/>
      <c r="E260" s="167"/>
      <c r="F260" s="167"/>
      <c r="G260" s="167"/>
      <c r="H260" s="167"/>
      <c r="I260" s="167"/>
      <c r="J260" s="167"/>
      <c r="K260" s="167" t="s">
        <v>1654</v>
      </c>
      <c r="L260" s="167"/>
      <c r="M260" s="258"/>
      <c r="N260" s="182"/>
    </row>
    <row r="261" spans="1:14" s="11" customFormat="1" ht="13.2">
      <c r="A261" s="991"/>
      <c r="B261" s="190" t="s">
        <v>1781</v>
      </c>
      <c r="C261" s="167"/>
      <c r="D261" s="167"/>
      <c r="E261" s="167"/>
      <c r="F261" s="167"/>
      <c r="G261" s="167"/>
      <c r="H261" s="167"/>
      <c r="I261" s="167"/>
      <c r="J261" s="167"/>
      <c r="K261" s="167"/>
      <c r="L261" s="167" t="s">
        <v>1654</v>
      </c>
      <c r="M261" s="258"/>
      <c r="N261" s="182"/>
    </row>
    <row r="262" spans="1:14">
      <c r="A262" s="991"/>
      <c r="B262" s="190" t="s">
        <v>1782</v>
      </c>
      <c r="C262" s="167"/>
      <c r="D262" s="167"/>
      <c r="E262" s="167"/>
      <c r="F262" s="167"/>
      <c r="G262" s="167"/>
      <c r="H262" s="167"/>
      <c r="I262" s="167"/>
      <c r="J262" s="167"/>
      <c r="K262" s="167" t="s">
        <v>1654</v>
      </c>
      <c r="L262" s="167"/>
      <c r="M262" s="258"/>
      <c r="N262" s="182"/>
    </row>
    <row r="263" spans="1:14">
      <c r="A263" s="991"/>
      <c r="B263" s="190" t="s">
        <v>1783</v>
      </c>
      <c r="C263" s="167"/>
      <c r="D263" s="167"/>
      <c r="E263" s="167"/>
      <c r="F263" s="167"/>
      <c r="G263" s="167"/>
      <c r="H263" s="167"/>
      <c r="I263" s="167"/>
      <c r="J263" s="167"/>
      <c r="K263" s="167"/>
      <c r="L263" s="167" t="s">
        <v>1654</v>
      </c>
      <c r="M263" s="258"/>
      <c r="N263" s="182"/>
    </row>
    <row r="264" spans="1:14">
      <c r="A264" s="991"/>
      <c r="B264" s="190" t="s">
        <v>1784</v>
      </c>
      <c r="C264" s="167" t="s">
        <v>1654</v>
      </c>
      <c r="D264" s="167" t="s">
        <v>1654</v>
      </c>
      <c r="E264" s="167"/>
      <c r="F264" s="167" t="s">
        <v>1654</v>
      </c>
      <c r="G264" s="167"/>
      <c r="H264" s="167"/>
      <c r="I264" s="167"/>
      <c r="J264" s="167"/>
      <c r="K264" s="167"/>
      <c r="L264" s="167"/>
      <c r="M264" s="258"/>
      <c r="N264" s="182"/>
    </row>
    <row r="265" spans="1:14">
      <c r="A265" s="991"/>
      <c r="B265" s="190" t="s">
        <v>1785</v>
      </c>
      <c r="C265" s="167"/>
      <c r="D265" s="167"/>
      <c r="E265" s="167"/>
      <c r="F265" s="167"/>
      <c r="G265" s="167"/>
      <c r="H265" s="167"/>
      <c r="I265" s="167"/>
      <c r="J265" s="167"/>
      <c r="K265" s="167"/>
      <c r="L265" s="167" t="s">
        <v>1654</v>
      </c>
      <c r="M265" s="258"/>
      <c r="N265" s="182"/>
    </row>
    <row r="266" spans="1:14">
      <c r="A266" s="991"/>
      <c r="B266" s="190" t="s">
        <v>1786</v>
      </c>
      <c r="C266" s="167"/>
      <c r="D266" s="167"/>
      <c r="E266" s="167"/>
      <c r="F266" s="167"/>
      <c r="G266" s="167"/>
      <c r="H266" s="167"/>
      <c r="I266" s="167"/>
      <c r="J266" s="167"/>
      <c r="K266" s="167"/>
      <c r="L266" s="167" t="s">
        <v>1654</v>
      </c>
      <c r="M266" s="258"/>
      <c r="N266" s="182"/>
    </row>
    <row r="267" spans="1:14">
      <c r="A267" s="991"/>
      <c r="B267" s="190" t="s">
        <v>1787</v>
      </c>
      <c r="C267" s="167"/>
      <c r="D267" s="167"/>
      <c r="E267" s="167"/>
      <c r="F267" s="167"/>
      <c r="G267" s="167"/>
      <c r="H267" s="167"/>
      <c r="I267" s="167"/>
      <c r="J267" s="167"/>
      <c r="K267" s="167" t="s">
        <v>1654</v>
      </c>
      <c r="L267" s="167"/>
      <c r="M267" s="258"/>
      <c r="N267" s="182"/>
    </row>
    <row r="268" spans="1:14">
      <c r="A268" s="991"/>
      <c r="B268" s="190" t="s">
        <v>1788</v>
      </c>
      <c r="C268" s="167"/>
      <c r="D268" s="167"/>
      <c r="E268" s="167"/>
      <c r="F268" s="167"/>
      <c r="G268" s="167"/>
      <c r="H268" s="167"/>
      <c r="I268" s="167"/>
      <c r="J268" s="167"/>
      <c r="K268" s="167"/>
      <c r="L268" s="167" t="s">
        <v>1654</v>
      </c>
      <c r="M268" s="258"/>
      <c r="N268" s="182"/>
    </row>
    <row r="269" spans="1:14">
      <c r="A269" s="991"/>
      <c r="B269" s="190" t="s">
        <v>1789</v>
      </c>
      <c r="C269" s="167"/>
      <c r="D269" s="167"/>
      <c r="E269" s="167"/>
      <c r="F269" s="167"/>
      <c r="G269" s="167"/>
      <c r="H269" s="167"/>
      <c r="I269" s="167"/>
      <c r="J269" s="167"/>
      <c r="K269" s="167" t="s">
        <v>1654</v>
      </c>
      <c r="L269" s="167"/>
      <c r="M269" s="258"/>
      <c r="N269" s="182"/>
    </row>
    <row r="270" spans="1:14">
      <c r="A270" s="991"/>
      <c r="B270" s="190" t="s">
        <v>1790</v>
      </c>
      <c r="C270" s="167"/>
      <c r="D270" s="167"/>
      <c r="E270" s="167"/>
      <c r="F270" s="167"/>
      <c r="G270" s="167"/>
      <c r="H270" s="167"/>
      <c r="I270" s="167"/>
      <c r="J270" s="167"/>
      <c r="K270" s="167" t="s">
        <v>1654</v>
      </c>
      <c r="L270" s="167"/>
      <c r="M270" s="258"/>
      <c r="N270" s="182"/>
    </row>
    <row r="271" spans="1:14">
      <c r="A271" s="991"/>
      <c r="B271" s="190" t="s">
        <v>1791</v>
      </c>
      <c r="C271" s="167"/>
      <c r="D271" s="167"/>
      <c r="E271" s="167"/>
      <c r="F271" s="167"/>
      <c r="G271" s="167"/>
      <c r="H271" s="167"/>
      <c r="I271" s="167"/>
      <c r="J271" s="167"/>
      <c r="K271" s="167"/>
      <c r="L271" s="167" t="s">
        <v>1654</v>
      </c>
      <c r="M271" s="258"/>
      <c r="N271" s="182"/>
    </row>
    <row r="272" spans="1:14">
      <c r="A272" s="991"/>
      <c r="B272" s="190" t="s">
        <v>1792</v>
      </c>
      <c r="C272" s="167"/>
      <c r="D272" s="167"/>
      <c r="E272" s="167"/>
      <c r="F272" s="167"/>
      <c r="G272" s="167"/>
      <c r="H272" s="167" t="s">
        <v>1654</v>
      </c>
      <c r="I272" s="167"/>
      <c r="J272" s="167"/>
      <c r="K272" s="167" t="s">
        <v>1654</v>
      </c>
      <c r="L272" s="167"/>
      <c r="M272" s="258"/>
      <c r="N272" s="182"/>
    </row>
    <row r="273" spans="1:14">
      <c r="A273" s="991"/>
      <c r="B273" s="190" t="s">
        <v>1793</v>
      </c>
      <c r="C273" s="167"/>
      <c r="D273" s="167"/>
      <c r="E273" s="167"/>
      <c r="F273" s="167"/>
      <c r="G273" s="167"/>
      <c r="H273" s="167"/>
      <c r="I273" s="167"/>
      <c r="J273" s="167"/>
      <c r="K273" s="167" t="s">
        <v>1654</v>
      </c>
      <c r="L273" s="167"/>
      <c r="M273" s="258"/>
      <c r="N273" s="182"/>
    </row>
    <row r="274" spans="1:14">
      <c r="A274" s="991"/>
      <c r="B274" s="190" t="s">
        <v>1794</v>
      </c>
      <c r="C274" s="167"/>
      <c r="D274" s="167"/>
      <c r="E274" s="167"/>
      <c r="F274" s="167"/>
      <c r="G274" s="167"/>
      <c r="H274" s="167"/>
      <c r="I274" s="167"/>
      <c r="J274" s="167"/>
      <c r="K274" s="167" t="s">
        <v>1654</v>
      </c>
      <c r="L274" s="167"/>
      <c r="M274" s="258"/>
      <c r="N274" s="182"/>
    </row>
    <row r="275" spans="1:14">
      <c r="A275" s="991"/>
      <c r="B275" s="190" t="s">
        <v>1795</v>
      </c>
      <c r="C275" s="167"/>
      <c r="D275" s="167"/>
      <c r="E275" s="167"/>
      <c r="F275" s="167"/>
      <c r="G275" s="167"/>
      <c r="H275" s="167"/>
      <c r="I275" s="167"/>
      <c r="J275" s="167"/>
      <c r="K275" s="167"/>
      <c r="L275" s="167" t="s">
        <v>1654</v>
      </c>
      <c r="M275" s="258"/>
      <c r="N275" s="182"/>
    </row>
    <row r="276" spans="1:14">
      <c r="A276" s="991"/>
      <c r="B276" s="190" t="s">
        <v>1796</v>
      </c>
      <c r="C276" s="167" t="s">
        <v>1654</v>
      </c>
      <c r="D276" s="167"/>
      <c r="E276" s="167"/>
      <c r="F276" s="167"/>
      <c r="G276" s="167"/>
      <c r="H276" s="167"/>
      <c r="I276" s="167"/>
      <c r="J276" s="167"/>
      <c r="K276" s="167" t="s">
        <v>1654</v>
      </c>
      <c r="L276" s="167"/>
      <c r="M276" s="258"/>
      <c r="N276" s="182"/>
    </row>
    <row r="277" spans="1:14">
      <c r="A277" s="991"/>
      <c r="B277" s="190" t="s">
        <v>1797</v>
      </c>
      <c r="C277" s="167"/>
      <c r="D277" s="167"/>
      <c r="E277" s="167"/>
      <c r="F277" s="167"/>
      <c r="G277" s="167"/>
      <c r="H277" s="167"/>
      <c r="I277" s="167"/>
      <c r="J277" s="167"/>
      <c r="K277" s="167" t="s">
        <v>1654</v>
      </c>
      <c r="L277" s="167"/>
      <c r="M277" s="258"/>
      <c r="N277" s="182"/>
    </row>
    <row r="278" spans="1:14">
      <c r="A278" s="991"/>
      <c r="B278" s="190" t="s">
        <v>1798</v>
      </c>
      <c r="C278" s="167"/>
      <c r="D278" s="167"/>
      <c r="E278" s="167"/>
      <c r="F278" s="167"/>
      <c r="G278" s="167"/>
      <c r="H278" s="167"/>
      <c r="I278" s="167"/>
      <c r="J278" s="167"/>
      <c r="K278" s="167" t="s">
        <v>1654</v>
      </c>
      <c r="L278" s="167"/>
      <c r="M278" s="258"/>
      <c r="N278" s="182"/>
    </row>
    <row r="279" spans="1:14">
      <c r="A279" s="167" t="s">
        <v>991</v>
      </c>
      <c r="B279" s="190" t="s">
        <v>1799</v>
      </c>
      <c r="C279" s="167"/>
      <c r="D279" s="167"/>
      <c r="E279" s="167"/>
      <c r="F279" s="167"/>
      <c r="G279" s="167"/>
      <c r="H279" s="167" t="s">
        <v>1654</v>
      </c>
      <c r="I279" s="167"/>
      <c r="J279" s="167"/>
      <c r="K279" s="167"/>
      <c r="L279" s="167"/>
      <c r="M279" s="258"/>
      <c r="N279" s="182"/>
    </row>
    <row r="280" spans="1:14">
      <c r="A280" s="76"/>
      <c r="B280" s="70"/>
      <c r="C280" s="76"/>
      <c r="D280" s="76"/>
      <c r="E280" s="76"/>
      <c r="F280" s="76"/>
      <c r="G280" s="76"/>
      <c r="H280" s="76"/>
      <c r="I280" s="76"/>
      <c r="J280" s="76"/>
      <c r="K280" s="76"/>
      <c r="L280" s="76"/>
      <c r="M280" s="26"/>
      <c r="N280" s="182"/>
    </row>
    <row r="281" spans="1:14" ht="13.95" customHeight="1">
      <c r="A281" s="1212">
        <v>2020</v>
      </c>
      <c r="B281" s="1213"/>
      <c r="C281" s="1213"/>
      <c r="D281" s="1213"/>
      <c r="E281" s="1213"/>
      <c r="F281" s="1213"/>
      <c r="G281" s="1213"/>
      <c r="H281" s="1213"/>
      <c r="I281" s="1213"/>
      <c r="J281" s="1213"/>
      <c r="K281" s="1213"/>
      <c r="L281" s="1213"/>
      <c r="M281" s="1213"/>
      <c r="N281" s="1214"/>
    </row>
    <row r="282" spans="1:14" s="72" customFormat="1" ht="13.2">
      <c r="A282" s="1211" t="s">
        <v>1652</v>
      </c>
      <c r="B282" s="448" t="s">
        <v>1808</v>
      </c>
      <c r="C282" s="447"/>
      <c r="D282" s="447"/>
      <c r="E282" s="447"/>
      <c r="F282" s="447"/>
      <c r="G282" s="447"/>
      <c r="H282" s="447"/>
      <c r="I282" s="447"/>
      <c r="J282" s="447"/>
      <c r="K282" s="447"/>
      <c r="L282" s="447" t="s">
        <v>1654</v>
      </c>
      <c r="M282" s="449"/>
      <c r="N282" s="182"/>
    </row>
    <row r="283" spans="1:14" s="72" customFormat="1" ht="13.2">
      <c r="A283" s="991"/>
      <c r="B283" s="190" t="s">
        <v>1655</v>
      </c>
      <c r="C283" s="167"/>
      <c r="D283" s="167"/>
      <c r="E283" s="167"/>
      <c r="F283" s="167"/>
      <c r="G283" s="167"/>
      <c r="H283" s="167"/>
      <c r="I283" s="167"/>
      <c r="J283" s="167"/>
      <c r="K283" s="167"/>
      <c r="L283" s="167" t="s">
        <v>1654</v>
      </c>
      <c r="M283" s="258"/>
      <c r="N283" s="182"/>
    </row>
    <row r="284" spans="1:14" s="72" customFormat="1" ht="13.2">
      <c r="A284" s="991" t="s">
        <v>529</v>
      </c>
      <c r="B284" s="190" t="s">
        <v>1656</v>
      </c>
      <c r="C284" s="167"/>
      <c r="D284" s="167"/>
      <c r="E284" s="167"/>
      <c r="F284" s="167"/>
      <c r="G284" s="167"/>
      <c r="H284" s="167"/>
      <c r="I284" s="167"/>
      <c r="J284" s="167"/>
      <c r="K284" s="167"/>
      <c r="L284" s="167" t="s">
        <v>1654</v>
      </c>
      <c r="M284" s="258"/>
      <c r="N284" s="182"/>
    </row>
    <row r="285" spans="1:14" s="72" customFormat="1" ht="13.2">
      <c r="A285" s="991"/>
      <c r="B285" s="190" t="s">
        <v>1657</v>
      </c>
      <c r="C285" s="167"/>
      <c r="D285" s="167"/>
      <c r="E285" s="167" t="s">
        <v>1654</v>
      </c>
      <c r="F285" s="167"/>
      <c r="G285" s="167"/>
      <c r="H285" s="167"/>
      <c r="I285" s="167"/>
      <c r="J285" s="167"/>
      <c r="K285" s="167"/>
      <c r="L285" s="167"/>
      <c r="M285" s="258"/>
      <c r="N285" s="182"/>
    </row>
    <row r="286" spans="1:14" s="72" customFormat="1" ht="12.6" customHeight="1">
      <c r="A286" s="991" t="s">
        <v>1562</v>
      </c>
      <c r="B286" s="190" t="s">
        <v>1659</v>
      </c>
      <c r="C286" s="167"/>
      <c r="D286" s="167"/>
      <c r="E286" s="167"/>
      <c r="F286" s="404"/>
      <c r="G286" s="167"/>
      <c r="H286" s="167"/>
      <c r="I286" s="167"/>
      <c r="J286" s="167" t="s">
        <v>1654</v>
      </c>
      <c r="K286" s="167"/>
      <c r="L286" s="167"/>
      <c r="M286" s="258"/>
      <c r="N286" s="182"/>
    </row>
    <row r="287" spans="1:14" s="72" customFormat="1" ht="12.6" customHeight="1">
      <c r="A287" s="991"/>
      <c r="B287" s="190" t="s">
        <v>1800</v>
      </c>
      <c r="C287" s="167"/>
      <c r="D287" s="167"/>
      <c r="E287" s="167"/>
      <c r="F287" s="167"/>
      <c r="G287" s="167"/>
      <c r="H287" s="167"/>
      <c r="I287" s="167" t="s">
        <v>1654</v>
      </c>
      <c r="J287" s="167"/>
      <c r="K287" s="167"/>
      <c r="L287" s="167"/>
      <c r="M287" s="258"/>
      <c r="N287" s="182"/>
    </row>
    <row r="288" spans="1:14" s="72" customFormat="1" ht="13.2">
      <c r="A288" s="167" t="s">
        <v>1660</v>
      </c>
      <c r="B288" s="190" t="s">
        <v>1661</v>
      </c>
      <c r="C288" s="167"/>
      <c r="D288" s="167"/>
      <c r="E288" s="167"/>
      <c r="F288" s="167"/>
      <c r="G288" s="167"/>
      <c r="H288" s="167"/>
      <c r="I288" s="167"/>
      <c r="J288" s="167"/>
      <c r="K288" s="167"/>
      <c r="L288" s="167" t="s">
        <v>1654</v>
      </c>
      <c r="M288" s="258"/>
      <c r="N288" s="182"/>
    </row>
    <row r="289" spans="1:15" s="72" customFormat="1" ht="13.2">
      <c r="A289" s="991" t="s">
        <v>1662</v>
      </c>
      <c r="B289" s="190" t="s">
        <v>1663</v>
      </c>
      <c r="C289" s="167"/>
      <c r="D289" s="167"/>
      <c r="E289" s="167"/>
      <c r="F289" s="167"/>
      <c r="G289" s="167"/>
      <c r="H289" s="167"/>
      <c r="I289" s="167"/>
      <c r="J289" s="167"/>
      <c r="K289" s="167"/>
      <c r="L289" s="167" t="s">
        <v>1654</v>
      </c>
      <c r="M289" s="258"/>
      <c r="N289" s="182"/>
    </row>
    <row r="290" spans="1:15" s="72" customFormat="1" ht="13.2">
      <c r="A290" s="991"/>
      <c r="B290" s="190" t="s">
        <v>1664</v>
      </c>
      <c r="C290" s="167"/>
      <c r="D290" s="167"/>
      <c r="E290" s="167"/>
      <c r="F290" s="167"/>
      <c r="G290" s="167"/>
      <c r="H290" s="167"/>
      <c r="I290" s="167"/>
      <c r="J290" s="167"/>
      <c r="K290" s="167"/>
      <c r="L290" s="167" t="s">
        <v>1654</v>
      </c>
      <c r="M290" s="258"/>
      <c r="N290" s="182"/>
    </row>
    <row r="291" spans="1:15" s="72" customFormat="1" ht="13.2">
      <c r="A291" s="991" t="s">
        <v>1665</v>
      </c>
      <c r="B291" s="190" t="s">
        <v>1666</v>
      </c>
      <c r="C291" s="167"/>
      <c r="D291" s="167"/>
      <c r="E291" s="167"/>
      <c r="F291" s="167"/>
      <c r="G291" s="167"/>
      <c r="H291" s="167"/>
      <c r="I291" s="167"/>
      <c r="J291" s="167"/>
      <c r="K291" s="167"/>
      <c r="L291" s="167" t="s">
        <v>1654</v>
      </c>
      <c r="M291" s="258"/>
      <c r="N291" s="182"/>
    </row>
    <row r="292" spans="1:15" s="72" customFormat="1" ht="13.2">
      <c r="A292" s="991"/>
      <c r="B292" s="190" t="s">
        <v>1667</v>
      </c>
      <c r="C292" s="167"/>
      <c r="D292" s="167"/>
      <c r="E292" s="167"/>
      <c r="F292" s="167"/>
      <c r="G292" s="167"/>
      <c r="H292" s="167"/>
      <c r="I292" s="167"/>
      <c r="J292" s="167"/>
      <c r="K292" s="167" t="s">
        <v>1654</v>
      </c>
      <c r="L292" s="167"/>
      <c r="M292" s="258"/>
      <c r="N292" s="182"/>
    </row>
    <row r="293" spans="1:15" s="72" customFormat="1" ht="12.6" customHeight="1">
      <c r="A293" s="991"/>
      <c r="B293" s="190" t="s">
        <v>1668</v>
      </c>
      <c r="C293" s="167"/>
      <c r="D293" s="167"/>
      <c r="E293" s="167"/>
      <c r="F293" s="167"/>
      <c r="G293" s="167"/>
      <c r="H293" s="167"/>
      <c r="I293" s="167"/>
      <c r="J293" s="167"/>
      <c r="K293" s="167"/>
      <c r="L293" s="167" t="s">
        <v>1654</v>
      </c>
      <c r="M293" s="258"/>
      <c r="N293" s="182"/>
    </row>
    <row r="294" spans="1:15" s="11" customFormat="1" ht="13.2">
      <c r="A294" s="991" t="s">
        <v>257</v>
      </c>
      <c r="B294" s="190" t="s">
        <v>1669</v>
      </c>
      <c r="C294" s="167"/>
      <c r="D294" s="167"/>
      <c r="E294" s="167"/>
      <c r="F294" s="167"/>
      <c r="G294" s="167"/>
      <c r="H294" s="167"/>
      <c r="I294" s="167"/>
      <c r="J294" s="167"/>
      <c r="K294" s="167" t="s">
        <v>1654</v>
      </c>
      <c r="L294" s="167"/>
      <c r="M294" s="258"/>
      <c r="N294" s="182"/>
      <c r="O294" s="72"/>
    </row>
    <row r="295" spans="1:15" s="11" customFormat="1" ht="13.2">
      <c r="A295" s="991"/>
      <c r="B295" s="190" t="s">
        <v>1670</v>
      </c>
      <c r="C295" s="167" t="s">
        <v>1654</v>
      </c>
      <c r="D295" s="167"/>
      <c r="E295" s="167" t="s">
        <v>1654</v>
      </c>
      <c r="F295" s="167"/>
      <c r="G295" s="167"/>
      <c r="H295" s="167"/>
      <c r="I295" s="167"/>
      <c r="J295" s="167"/>
      <c r="K295" s="167"/>
      <c r="L295" s="167"/>
      <c r="M295" s="258"/>
      <c r="N295" s="182"/>
      <c r="O295" s="72"/>
    </row>
    <row r="296" spans="1:15" s="11" customFormat="1" ht="13.2">
      <c r="A296" s="991"/>
      <c r="B296" s="190" t="s">
        <v>1672</v>
      </c>
      <c r="C296" s="167" t="s">
        <v>1654</v>
      </c>
      <c r="D296" s="167"/>
      <c r="E296" s="167"/>
      <c r="F296" s="167"/>
      <c r="G296" s="167"/>
      <c r="H296" s="167"/>
      <c r="I296" s="167"/>
      <c r="J296" s="167"/>
      <c r="K296" s="167"/>
      <c r="L296" s="167"/>
      <c r="M296" s="258"/>
      <c r="N296" s="182"/>
      <c r="O296" s="72"/>
    </row>
    <row r="297" spans="1:15" s="11" customFormat="1" ht="13.2">
      <c r="A297" s="991"/>
      <c r="B297" s="190" t="s">
        <v>1674</v>
      </c>
      <c r="C297" s="167"/>
      <c r="D297" s="167"/>
      <c r="E297" s="167"/>
      <c r="F297" s="167"/>
      <c r="G297" s="167"/>
      <c r="H297" s="167"/>
      <c r="I297" s="167"/>
      <c r="J297" s="167"/>
      <c r="K297" s="167" t="s">
        <v>1654</v>
      </c>
      <c r="L297" s="167"/>
      <c r="M297" s="258"/>
      <c r="N297" s="182"/>
      <c r="O297" s="72"/>
    </row>
    <row r="298" spans="1:15" s="11" customFormat="1" ht="13.2">
      <c r="A298" s="991"/>
      <c r="B298" s="190" t="s">
        <v>1675</v>
      </c>
      <c r="C298" s="167"/>
      <c r="D298" s="167"/>
      <c r="E298" s="167"/>
      <c r="F298" s="167"/>
      <c r="G298" s="167"/>
      <c r="H298" s="167" t="s">
        <v>1654</v>
      </c>
      <c r="I298" s="167"/>
      <c r="J298" s="167"/>
      <c r="K298" s="167" t="s">
        <v>1654</v>
      </c>
      <c r="L298" s="167"/>
      <c r="M298" s="258"/>
      <c r="N298" s="182"/>
      <c r="O298" s="72"/>
    </row>
    <row r="299" spans="1:15" s="11" customFormat="1" ht="13.2">
      <c r="A299" s="991"/>
      <c r="B299" s="190" t="s">
        <v>1676</v>
      </c>
      <c r="C299" s="167"/>
      <c r="D299" s="167"/>
      <c r="E299" s="167"/>
      <c r="F299" s="167"/>
      <c r="G299" s="167"/>
      <c r="H299" s="167"/>
      <c r="I299" s="167"/>
      <c r="J299" s="167"/>
      <c r="K299" s="167"/>
      <c r="L299" s="167" t="s">
        <v>1654</v>
      </c>
      <c r="M299" s="258"/>
      <c r="N299" s="182"/>
      <c r="O299" s="72"/>
    </row>
    <row r="300" spans="1:15" s="11" customFormat="1" ht="25.35" customHeight="1">
      <c r="A300" s="991"/>
      <c r="B300" s="190" t="s">
        <v>1677</v>
      </c>
      <c r="C300" s="167" t="s">
        <v>1654</v>
      </c>
      <c r="D300" s="167"/>
      <c r="E300" s="167"/>
      <c r="F300" s="167"/>
      <c r="G300" s="167"/>
      <c r="H300" s="167"/>
      <c r="I300" s="167"/>
      <c r="J300" s="167"/>
      <c r="K300" s="167"/>
      <c r="L300" s="167"/>
      <c r="M300" s="258"/>
      <c r="N300" s="182"/>
      <c r="O300" s="75"/>
    </row>
    <row r="301" spans="1:15" s="11" customFormat="1" ht="13.2">
      <c r="A301" s="167" t="s">
        <v>905</v>
      </c>
      <c r="B301" s="190" t="s">
        <v>1678</v>
      </c>
      <c r="C301" s="167"/>
      <c r="D301" s="167"/>
      <c r="E301" s="167"/>
      <c r="F301" s="167"/>
      <c r="G301" s="167"/>
      <c r="H301" s="167" t="s">
        <v>1654</v>
      </c>
      <c r="I301" s="167"/>
      <c r="J301" s="167"/>
      <c r="K301" s="167"/>
      <c r="L301" s="167"/>
      <c r="M301" s="258"/>
      <c r="N301" s="182"/>
      <c r="O301" s="72"/>
    </row>
    <row r="302" spans="1:15" s="11" customFormat="1" ht="25.35" customHeight="1">
      <c r="A302" s="167" t="s">
        <v>1679</v>
      </c>
      <c r="B302" s="190" t="s">
        <v>1680</v>
      </c>
      <c r="C302" s="167"/>
      <c r="D302" s="167"/>
      <c r="E302" s="167"/>
      <c r="F302" s="167"/>
      <c r="G302" s="167"/>
      <c r="H302" s="167"/>
      <c r="I302" s="167"/>
      <c r="J302" s="167"/>
      <c r="K302" s="167"/>
      <c r="L302" s="167" t="s">
        <v>1654</v>
      </c>
      <c r="M302" s="258"/>
      <c r="N302" s="182"/>
      <c r="O302" s="72"/>
    </row>
    <row r="303" spans="1:15" s="11" customFormat="1" ht="13.2">
      <c r="A303" s="167" t="s">
        <v>908</v>
      </c>
      <c r="B303" s="190" t="s">
        <v>1681</v>
      </c>
      <c r="C303" s="167"/>
      <c r="D303" s="167"/>
      <c r="E303" s="167" t="s">
        <v>1654</v>
      </c>
      <c r="F303" s="167"/>
      <c r="G303" s="167"/>
      <c r="H303" s="167"/>
      <c r="I303" s="167"/>
      <c r="J303" s="167"/>
      <c r="K303" s="167"/>
      <c r="L303" s="167"/>
      <c r="M303" s="258"/>
      <c r="N303" s="182"/>
      <c r="O303" s="72"/>
    </row>
    <row r="304" spans="1:15" s="11" customFormat="1" ht="13.2">
      <c r="A304" s="167" t="s">
        <v>906</v>
      </c>
      <c r="B304" s="190" t="s">
        <v>1682</v>
      </c>
      <c r="C304" s="167"/>
      <c r="D304" s="167" t="s">
        <v>1654</v>
      </c>
      <c r="E304" s="167"/>
      <c r="F304" s="167"/>
      <c r="G304" s="167"/>
      <c r="H304" s="167"/>
      <c r="I304" s="167"/>
      <c r="J304" s="167"/>
      <c r="K304" s="167"/>
      <c r="L304" s="167"/>
      <c r="M304" s="258"/>
      <c r="N304" s="182"/>
      <c r="O304" s="72"/>
    </row>
    <row r="305" spans="1:15" s="11" customFormat="1" ht="13.2">
      <c r="A305" s="991" t="s">
        <v>909</v>
      </c>
      <c r="B305" s="190" t="s">
        <v>1683</v>
      </c>
      <c r="C305" s="167"/>
      <c r="D305" s="167"/>
      <c r="E305" s="167"/>
      <c r="F305" s="167"/>
      <c r="G305" s="167"/>
      <c r="H305" s="167" t="s">
        <v>1654</v>
      </c>
      <c r="I305" s="167"/>
      <c r="J305" s="167"/>
      <c r="K305" s="167"/>
      <c r="L305" s="167"/>
      <c r="M305" s="258"/>
      <c r="N305" s="182"/>
      <c r="O305" s="72"/>
    </row>
    <row r="306" spans="1:15" s="11" customFormat="1" ht="13.2">
      <c r="A306" s="991"/>
      <c r="B306" s="190" t="s">
        <v>1684</v>
      </c>
      <c r="C306" s="167" t="s">
        <v>1654</v>
      </c>
      <c r="D306" s="167"/>
      <c r="E306" s="167"/>
      <c r="F306" s="167"/>
      <c r="G306" s="167"/>
      <c r="H306" s="167"/>
      <c r="I306" s="167"/>
      <c r="J306" s="167"/>
      <c r="K306" s="167"/>
      <c r="L306" s="167"/>
      <c r="M306" s="258"/>
      <c r="N306" s="182"/>
      <c r="O306" s="72"/>
    </row>
    <row r="307" spans="1:15" s="11" customFormat="1" ht="13.2">
      <c r="A307" s="991"/>
      <c r="B307" s="190" t="s">
        <v>1685</v>
      </c>
      <c r="C307" s="167"/>
      <c r="D307" s="167"/>
      <c r="E307" s="167"/>
      <c r="F307" s="167"/>
      <c r="G307" s="167"/>
      <c r="H307" s="167"/>
      <c r="I307" s="167"/>
      <c r="J307" s="167"/>
      <c r="K307" s="167" t="s">
        <v>1654</v>
      </c>
      <c r="L307" s="167"/>
      <c r="M307" s="258"/>
      <c r="N307" s="182"/>
      <c r="O307" s="72"/>
    </row>
    <row r="308" spans="1:15" s="11" customFormat="1" ht="13.2">
      <c r="A308" s="991"/>
      <c r="B308" s="190" t="s">
        <v>1686</v>
      </c>
      <c r="C308" s="167"/>
      <c r="D308" s="167"/>
      <c r="E308" s="167"/>
      <c r="F308" s="167"/>
      <c r="G308" s="167"/>
      <c r="H308" s="167"/>
      <c r="I308" s="167"/>
      <c r="J308" s="167"/>
      <c r="K308" s="167"/>
      <c r="L308" s="167" t="s">
        <v>1654</v>
      </c>
      <c r="M308" s="258"/>
      <c r="N308" s="182"/>
      <c r="O308" s="72"/>
    </row>
    <row r="309" spans="1:15" s="72" customFormat="1" ht="13.2">
      <c r="A309" s="991"/>
      <c r="B309" s="190" t="s">
        <v>1687</v>
      </c>
      <c r="C309" s="167"/>
      <c r="D309" s="167"/>
      <c r="E309" s="167"/>
      <c r="F309" s="167"/>
      <c r="G309" s="167"/>
      <c r="H309" s="167"/>
      <c r="I309" s="167"/>
      <c r="J309" s="167"/>
      <c r="K309" s="167" t="s">
        <v>1654</v>
      </c>
      <c r="L309" s="167"/>
      <c r="M309" s="258"/>
      <c r="N309" s="182"/>
    </row>
    <row r="310" spans="1:15" s="72" customFormat="1" ht="12.6" customHeight="1">
      <c r="A310" s="167" t="s">
        <v>1809</v>
      </c>
      <c r="B310" s="190" t="s">
        <v>1810</v>
      </c>
      <c r="C310" s="167"/>
      <c r="D310" s="167"/>
      <c r="E310" s="167"/>
      <c r="F310" s="167"/>
      <c r="G310" s="167"/>
      <c r="H310" s="167"/>
      <c r="I310" s="167"/>
      <c r="J310" s="167"/>
      <c r="K310" s="167"/>
      <c r="L310" s="167" t="s">
        <v>1654</v>
      </c>
      <c r="M310" s="258"/>
      <c r="N310" s="182"/>
    </row>
    <row r="311" spans="1:15" s="72" customFormat="1" ht="13.2">
      <c r="A311" s="991" t="s">
        <v>903</v>
      </c>
      <c r="B311" s="190" t="s">
        <v>1688</v>
      </c>
      <c r="C311" s="167"/>
      <c r="D311" s="167"/>
      <c r="E311" s="167"/>
      <c r="F311" s="167"/>
      <c r="G311" s="167"/>
      <c r="H311" s="167"/>
      <c r="I311" s="167"/>
      <c r="J311" s="167"/>
      <c r="K311" s="167"/>
      <c r="L311" s="167" t="s">
        <v>1654</v>
      </c>
      <c r="M311" s="258"/>
      <c r="N311" s="182"/>
    </row>
    <row r="312" spans="1:15" s="72" customFormat="1" ht="13.2">
      <c r="A312" s="991"/>
      <c r="B312" s="190" t="s">
        <v>1689</v>
      </c>
      <c r="C312" s="167"/>
      <c r="D312" s="167"/>
      <c r="E312" s="167"/>
      <c r="F312" s="167"/>
      <c r="G312" s="167"/>
      <c r="H312" s="167"/>
      <c r="I312" s="167"/>
      <c r="J312" s="167"/>
      <c r="K312" s="167"/>
      <c r="L312" s="167" t="s">
        <v>1654</v>
      </c>
      <c r="M312" s="258"/>
      <c r="N312" s="182"/>
    </row>
    <row r="313" spans="1:15" s="72" customFormat="1" ht="13.2">
      <c r="A313" s="991" t="s">
        <v>1690</v>
      </c>
      <c r="B313" s="189" t="s">
        <v>1691</v>
      </c>
      <c r="C313" s="258"/>
      <c r="D313" s="258"/>
      <c r="E313" s="258"/>
      <c r="F313" s="258"/>
      <c r="G313" s="258"/>
      <c r="H313" s="258"/>
      <c r="I313" s="258"/>
      <c r="J313" s="258"/>
      <c r="K313" s="258"/>
      <c r="L313" s="258" t="s">
        <v>1654</v>
      </c>
      <c r="M313" s="258"/>
      <c r="N313" s="182"/>
    </row>
    <row r="314" spans="1:15" s="72" customFormat="1" ht="13.2">
      <c r="A314" s="991"/>
      <c r="B314" s="190" t="s">
        <v>1692</v>
      </c>
      <c r="C314" s="167"/>
      <c r="D314" s="167"/>
      <c r="E314" s="167"/>
      <c r="F314" s="167"/>
      <c r="G314" s="167"/>
      <c r="H314" s="167"/>
      <c r="I314" s="167"/>
      <c r="J314" s="167"/>
      <c r="K314" s="167"/>
      <c r="L314" s="167" t="s">
        <v>1654</v>
      </c>
      <c r="M314" s="258"/>
      <c r="N314" s="182"/>
    </row>
    <row r="315" spans="1:15" s="72" customFormat="1" ht="13.2">
      <c r="A315" s="991" t="s">
        <v>911</v>
      </c>
      <c r="B315" s="190" t="s">
        <v>1693</v>
      </c>
      <c r="C315" s="167" t="s">
        <v>1654</v>
      </c>
      <c r="D315" s="167"/>
      <c r="E315" s="167"/>
      <c r="F315" s="167"/>
      <c r="G315" s="167"/>
      <c r="H315" s="167"/>
      <c r="I315" s="167"/>
      <c r="J315" s="167"/>
      <c r="K315" s="167"/>
      <c r="L315" s="167"/>
      <c r="M315" s="258"/>
      <c r="N315" s="182"/>
    </row>
    <row r="316" spans="1:15" s="72" customFormat="1" ht="13.2">
      <c r="A316" s="991"/>
      <c r="B316" s="190" t="s">
        <v>1694</v>
      </c>
      <c r="C316" s="167" t="s">
        <v>1654</v>
      </c>
      <c r="D316" s="167"/>
      <c r="E316" s="167"/>
      <c r="F316" s="167"/>
      <c r="G316" s="167"/>
      <c r="H316" s="167"/>
      <c r="I316" s="167"/>
      <c r="J316" s="167"/>
      <c r="K316" s="167"/>
      <c r="L316" s="167"/>
      <c r="M316" s="258"/>
      <c r="N316" s="182"/>
    </row>
    <row r="317" spans="1:15" s="72" customFormat="1" ht="12.6" customHeight="1">
      <c r="A317" s="991"/>
      <c r="B317" s="190" t="s">
        <v>1695</v>
      </c>
      <c r="C317" s="167" t="s">
        <v>1654</v>
      </c>
      <c r="D317" s="167"/>
      <c r="E317" s="167"/>
      <c r="F317" s="167"/>
      <c r="G317" s="167"/>
      <c r="H317" s="167"/>
      <c r="I317" s="167"/>
      <c r="J317" s="167"/>
      <c r="K317" s="167"/>
      <c r="L317" s="167"/>
      <c r="M317" s="258"/>
      <c r="N317" s="182"/>
    </row>
    <row r="318" spans="1:15" s="72" customFormat="1" ht="14.85" customHeight="1">
      <c r="A318" s="991" t="s">
        <v>907</v>
      </c>
      <c r="B318" s="190" t="s">
        <v>1696</v>
      </c>
      <c r="C318" s="167" t="s">
        <v>1654</v>
      </c>
      <c r="D318" s="167"/>
      <c r="E318" s="167"/>
      <c r="F318" s="167"/>
      <c r="G318" s="167"/>
      <c r="H318" s="167"/>
      <c r="I318" s="167"/>
      <c r="J318" s="167"/>
      <c r="K318" s="167"/>
      <c r="L318" s="167"/>
      <c r="M318" s="258"/>
      <c r="N318" s="182"/>
    </row>
    <row r="319" spans="1:15" s="72" customFormat="1" ht="13.2">
      <c r="A319" s="991"/>
      <c r="B319" s="190" t="s">
        <v>1697</v>
      </c>
      <c r="C319" s="167" t="s">
        <v>1654</v>
      </c>
      <c r="D319" s="167"/>
      <c r="E319" s="167" t="s">
        <v>1654</v>
      </c>
      <c r="F319" s="167"/>
      <c r="G319" s="167"/>
      <c r="H319" s="167"/>
      <c r="I319" s="167"/>
      <c r="J319" s="167"/>
      <c r="K319" s="167"/>
      <c r="L319" s="167"/>
      <c r="M319" s="258"/>
      <c r="N319" s="182"/>
    </row>
    <row r="320" spans="1:15" s="72" customFormat="1" ht="13.2">
      <c r="A320" s="991"/>
      <c r="B320" s="190" t="s">
        <v>1698</v>
      </c>
      <c r="C320" s="167" t="s">
        <v>1654</v>
      </c>
      <c r="D320" s="167"/>
      <c r="E320" s="167" t="s">
        <v>1654</v>
      </c>
      <c r="F320" s="167"/>
      <c r="G320" s="167"/>
      <c r="H320" s="167"/>
      <c r="I320" s="167"/>
      <c r="J320" s="167"/>
      <c r="K320" s="167"/>
      <c r="L320" s="167"/>
      <c r="M320" s="258"/>
      <c r="N320" s="182"/>
    </row>
    <row r="321" spans="1:14" s="72" customFormat="1" ht="13.2">
      <c r="A321" s="991"/>
      <c r="B321" s="190" t="s">
        <v>1699</v>
      </c>
      <c r="C321" s="167"/>
      <c r="D321" s="167"/>
      <c r="E321" s="167" t="s">
        <v>1654</v>
      </c>
      <c r="F321" s="167"/>
      <c r="G321" s="167"/>
      <c r="H321" s="167"/>
      <c r="I321" s="167"/>
      <c r="J321" s="167"/>
      <c r="K321" s="167"/>
      <c r="L321" s="167"/>
      <c r="M321" s="258"/>
      <c r="N321" s="182"/>
    </row>
    <row r="322" spans="1:14" s="72" customFormat="1" ht="13.2">
      <c r="A322" s="991"/>
      <c r="B322" s="190" t="s">
        <v>1700</v>
      </c>
      <c r="C322" s="167"/>
      <c r="D322" s="167"/>
      <c r="E322" s="167" t="s">
        <v>1654</v>
      </c>
      <c r="F322" s="167"/>
      <c r="G322" s="167"/>
      <c r="H322" s="167"/>
      <c r="I322" s="167"/>
      <c r="J322" s="167"/>
      <c r="K322" s="167"/>
      <c r="L322" s="167"/>
      <c r="M322" s="258"/>
      <c r="N322" s="182"/>
    </row>
    <row r="323" spans="1:14" s="72" customFormat="1" ht="13.2">
      <c r="A323" s="991"/>
      <c r="B323" s="190" t="s">
        <v>1811</v>
      </c>
      <c r="C323" s="167" t="s">
        <v>1654</v>
      </c>
      <c r="D323" s="167"/>
      <c r="E323" s="167" t="s">
        <v>1654</v>
      </c>
      <c r="F323" s="167"/>
      <c r="G323" s="167"/>
      <c r="H323" s="167"/>
      <c r="I323" s="167"/>
      <c r="J323" s="167"/>
      <c r="K323" s="167"/>
      <c r="L323" s="167"/>
      <c r="M323" s="258"/>
      <c r="N323" s="182"/>
    </row>
    <row r="324" spans="1:14" s="72" customFormat="1" ht="13.2">
      <c r="A324" s="991" t="s">
        <v>910</v>
      </c>
      <c r="B324" s="190" t="s">
        <v>1702</v>
      </c>
      <c r="C324" s="167"/>
      <c r="D324" s="167"/>
      <c r="E324" s="167"/>
      <c r="F324" s="167"/>
      <c r="G324" s="167"/>
      <c r="H324" s="167"/>
      <c r="I324" s="167"/>
      <c r="J324" s="167"/>
      <c r="K324" s="167"/>
      <c r="L324" s="167" t="s">
        <v>1654</v>
      </c>
      <c r="M324" s="258"/>
      <c r="N324" s="182"/>
    </row>
    <row r="325" spans="1:14" s="72" customFormat="1" ht="13.2">
      <c r="A325" s="991"/>
      <c r="B325" s="190" t="s">
        <v>1703</v>
      </c>
      <c r="C325" s="167"/>
      <c r="D325" s="167"/>
      <c r="E325" s="167"/>
      <c r="F325" s="167"/>
      <c r="G325" s="167"/>
      <c r="H325" s="167"/>
      <c r="I325" s="167"/>
      <c r="J325" s="167"/>
      <c r="K325" s="167"/>
      <c r="L325" s="167" t="s">
        <v>1654</v>
      </c>
      <c r="M325" s="258"/>
      <c r="N325" s="182"/>
    </row>
    <row r="326" spans="1:14" s="72" customFormat="1" ht="13.2">
      <c r="A326" s="991"/>
      <c r="B326" s="190" t="s">
        <v>1704</v>
      </c>
      <c r="C326" s="167"/>
      <c r="D326" s="167"/>
      <c r="E326" s="167"/>
      <c r="F326" s="167"/>
      <c r="G326" s="167"/>
      <c r="H326" s="167"/>
      <c r="I326" s="167"/>
      <c r="J326" s="167"/>
      <c r="K326" s="167"/>
      <c r="L326" s="167"/>
      <c r="M326" s="258" t="s">
        <v>1654</v>
      </c>
      <c r="N326" s="890" t="s">
        <v>1802</v>
      </c>
    </row>
    <row r="327" spans="1:14" s="72" customFormat="1" ht="13.2">
      <c r="A327" s="991"/>
      <c r="B327" s="190" t="s">
        <v>1706</v>
      </c>
      <c r="C327" s="167"/>
      <c r="D327" s="167"/>
      <c r="E327" s="167"/>
      <c r="F327" s="167"/>
      <c r="G327" s="167"/>
      <c r="H327" s="167"/>
      <c r="I327" s="167"/>
      <c r="J327" s="167"/>
      <c r="K327" s="167" t="s">
        <v>1654</v>
      </c>
      <c r="L327" s="167"/>
      <c r="M327" s="258"/>
      <c r="N327" s="182"/>
    </row>
    <row r="328" spans="1:14" s="72" customFormat="1" ht="26.1" customHeight="1">
      <c r="A328" s="991"/>
      <c r="B328" s="190" t="s">
        <v>1707</v>
      </c>
      <c r="C328" s="167" t="s">
        <v>1654</v>
      </c>
      <c r="D328" s="167"/>
      <c r="E328" s="167"/>
      <c r="F328" s="167"/>
      <c r="G328" s="167"/>
      <c r="H328" s="167"/>
      <c r="I328" s="167"/>
      <c r="J328" s="167"/>
      <c r="K328" s="167"/>
      <c r="L328" s="167"/>
      <c r="M328" s="258"/>
      <c r="N328" s="182"/>
    </row>
    <row r="329" spans="1:14" s="72" customFormat="1" ht="13.2">
      <c r="A329" s="991"/>
      <c r="B329" s="190" t="s">
        <v>1709</v>
      </c>
      <c r="C329" s="167" t="s">
        <v>1654</v>
      </c>
      <c r="D329" s="167"/>
      <c r="E329" s="167"/>
      <c r="F329" s="167"/>
      <c r="G329" s="167"/>
      <c r="H329" s="167"/>
      <c r="I329" s="167"/>
      <c r="J329" s="167"/>
      <c r="K329" s="167"/>
      <c r="L329" s="167"/>
      <c r="M329" s="406"/>
      <c r="N329" s="182"/>
    </row>
    <row r="330" spans="1:14" s="72" customFormat="1" ht="13.2">
      <c r="A330" s="991"/>
      <c r="B330" s="190" t="s">
        <v>1710</v>
      </c>
      <c r="C330" s="167"/>
      <c r="D330" s="167" t="s">
        <v>1654</v>
      </c>
      <c r="E330" s="167"/>
      <c r="F330" s="167"/>
      <c r="G330" s="167"/>
      <c r="H330" s="167"/>
      <c r="I330" s="167"/>
      <c r="J330" s="167"/>
      <c r="K330" s="167"/>
      <c r="L330" s="167"/>
      <c r="M330" s="258"/>
      <c r="N330" s="182"/>
    </row>
    <row r="331" spans="1:14" s="72" customFormat="1" ht="13.2">
      <c r="A331" s="991"/>
      <c r="B331" s="190" t="s">
        <v>1711</v>
      </c>
      <c r="C331" s="167"/>
      <c r="D331" s="167"/>
      <c r="E331" s="167" t="s">
        <v>1654</v>
      </c>
      <c r="F331" s="167"/>
      <c r="G331" s="167"/>
      <c r="H331" s="167"/>
      <c r="I331" s="167"/>
      <c r="J331" s="167"/>
      <c r="K331" s="167" t="s">
        <v>1654</v>
      </c>
      <c r="L331" s="167"/>
      <c r="M331" s="407"/>
      <c r="N331" s="182"/>
    </row>
    <row r="332" spans="1:14" s="72" customFormat="1" ht="13.2">
      <c r="A332" s="991"/>
      <c r="B332" s="190" t="s">
        <v>1713</v>
      </c>
      <c r="C332" s="167"/>
      <c r="D332" s="167"/>
      <c r="E332" s="167"/>
      <c r="F332" s="167"/>
      <c r="G332" s="167"/>
      <c r="H332" s="167"/>
      <c r="I332" s="167"/>
      <c r="J332" s="167"/>
      <c r="K332" s="167"/>
      <c r="L332" s="167"/>
      <c r="M332" s="258" t="s">
        <v>1654</v>
      </c>
      <c r="N332" s="890" t="s">
        <v>1804</v>
      </c>
    </row>
    <row r="333" spans="1:14" s="72" customFormat="1" ht="13.2">
      <c r="A333" s="991"/>
      <c r="B333" s="189" t="s">
        <v>1715</v>
      </c>
      <c r="C333" s="167"/>
      <c r="D333" s="167" t="s">
        <v>1654</v>
      </c>
      <c r="E333" s="167"/>
      <c r="F333" s="167"/>
      <c r="G333" s="167"/>
      <c r="H333" s="167"/>
      <c r="I333" s="167"/>
      <c r="J333" s="167"/>
      <c r="K333" s="167"/>
      <c r="L333" s="167"/>
      <c r="M333" s="406"/>
      <c r="N333" s="182"/>
    </row>
    <row r="334" spans="1:14" s="72" customFormat="1" ht="13.2">
      <c r="A334" s="991"/>
      <c r="B334" s="190" t="s">
        <v>1716</v>
      </c>
      <c r="C334" s="167"/>
      <c r="D334" s="167"/>
      <c r="E334" s="167"/>
      <c r="F334" s="167"/>
      <c r="G334" s="167"/>
      <c r="H334" s="167"/>
      <c r="I334" s="167"/>
      <c r="J334" s="167"/>
      <c r="K334" s="167"/>
      <c r="L334" s="167"/>
      <c r="M334" s="258" t="s">
        <v>1654</v>
      </c>
      <c r="N334" s="890" t="s">
        <v>1812</v>
      </c>
    </row>
    <row r="335" spans="1:14" s="72" customFormat="1" ht="13.2">
      <c r="A335" s="991"/>
      <c r="B335" s="190" t="s">
        <v>1717</v>
      </c>
      <c r="C335" s="167" t="s">
        <v>1654</v>
      </c>
      <c r="D335" s="167"/>
      <c r="E335" s="167"/>
      <c r="F335" s="167"/>
      <c r="G335" s="167"/>
      <c r="H335" s="167"/>
      <c r="I335" s="167"/>
      <c r="J335" s="167"/>
      <c r="K335" s="167"/>
      <c r="L335" s="167"/>
      <c r="M335" s="258"/>
      <c r="N335" s="182"/>
    </row>
    <row r="336" spans="1:14" s="72" customFormat="1" ht="12.6" customHeight="1">
      <c r="A336" s="991" t="s">
        <v>243</v>
      </c>
      <c r="B336" s="190" t="s">
        <v>1718</v>
      </c>
      <c r="C336" s="167"/>
      <c r="D336" s="167"/>
      <c r="E336" s="167"/>
      <c r="F336" s="167"/>
      <c r="G336" s="167"/>
      <c r="H336" s="167"/>
      <c r="I336" s="167"/>
      <c r="J336" s="167"/>
      <c r="K336" s="167" t="s">
        <v>1654</v>
      </c>
      <c r="L336" s="167"/>
      <c r="M336" s="258"/>
      <c r="N336" s="182"/>
    </row>
    <row r="337" spans="1:14" s="72" customFormat="1" ht="12.6" customHeight="1">
      <c r="A337" s="991"/>
      <c r="B337" s="190" t="s">
        <v>1722</v>
      </c>
      <c r="C337" s="167"/>
      <c r="D337" s="167"/>
      <c r="E337" s="167"/>
      <c r="F337" s="167"/>
      <c r="G337" s="167"/>
      <c r="H337" s="167"/>
      <c r="I337" s="167"/>
      <c r="J337" s="167"/>
      <c r="K337" s="167" t="s">
        <v>1654</v>
      </c>
      <c r="L337" s="167"/>
      <c r="M337" s="258"/>
      <c r="N337" s="182"/>
    </row>
    <row r="338" spans="1:14" s="72" customFormat="1" ht="13.2">
      <c r="A338" s="991"/>
      <c r="B338" s="190" t="s">
        <v>1723</v>
      </c>
      <c r="C338" s="167"/>
      <c r="D338" s="167"/>
      <c r="E338" s="167"/>
      <c r="F338" s="167"/>
      <c r="G338" s="167"/>
      <c r="H338" s="167"/>
      <c r="I338" s="167"/>
      <c r="J338" s="167"/>
      <c r="K338" s="167" t="s">
        <v>1654</v>
      </c>
      <c r="L338" s="167"/>
      <c r="M338" s="258"/>
      <c r="N338" s="182"/>
    </row>
    <row r="339" spans="1:14" s="72" customFormat="1" ht="13.2">
      <c r="A339" s="991"/>
      <c r="B339" s="190" t="s">
        <v>1724</v>
      </c>
      <c r="C339" s="167"/>
      <c r="D339" s="167"/>
      <c r="E339" s="167"/>
      <c r="F339" s="167"/>
      <c r="G339" s="167"/>
      <c r="H339" s="167"/>
      <c r="I339" s="167"/>
      <c r="J339" s="167"/>
      <c r="K339" s="167"/>
      <c r="L339" s="167" t="s">
        <v>1654</v>
      </c>
      <c r="M339" s="258"/>
      <c r="N339" s="182"/>
    </row>
    <row r="340" spans="1:14" s="72" customFormat="1" ht="13.2">
      <c r="A340" s="991"/>
      <c r="B340" s="190" t="s">
        <v>1725</v>
      </c>
      <c r="C340" s="167"/>
      <c r="D340" s="167"/>
      <c r="E340" s="167"/>
      <c r="F340" s="167"/>
      <c r="G340" s="167"/>
      <c r="H340" s="167"/>
      <c r="I340" s="167"/>
      <c r="J340" s="167"/>
      <c r="K340" s="167"/>
      <c r="L340" s="167" t="s">
        <v>1654</v>
      </c>
      <c r="M340" s="258"/>
      <c r="N340" s="182"/>
    </row>
    <row r="341" spans="1:14" s="72" customFormat="1" ht="13.2">
      <c r="A341" s="991"/>
      <c r="B341" s="190" t="s">
        <v>1726</v>
      </c>
      <c r="C341" s="167"/>
      <c r="D341" s="167"/>
      <c r="E341" s="167"/>
      <c r="F341" s="167"/>
      <c r="G341" s="167"/>
      <c r="H341" s="167"/>
      <c r="I341" s="167"/>
      <c r="J341" s="167"/>
      <c r="K341" s="167"/>
      <c r="L341" s="167" t="s">
        <v>1654</v>
      </c>
      <c r="M341" s="258"/>
      <c r="N341" s="182"/>
    </row>
    <row r="342" spans="1:14" s="72" customFormat="1" ht="13.2">
      <c r="A342" s="991"/>
      <c r="B342" s="190" t="s">
        <v>1727</v>
      </c>
      <c r="C342" s="167"/>
      <c r="D342" s="167"/>
      <c r="E342" s="167"/>
      <c r="F342" s="167"/>
      <c r="G342" s="167"/>
      <c r="H342" s="167"/>
      <c r="I342" s="167"/>
      <c r="J342" s="167"/>
      <c r="K342" s="167"/>
      <c r="L342" s="167" t="s">
        <v>1654</v>
      </c>
      <c r="M342" s="258"/>
      <c r="N342" s="182"/>
    </row>
    <row r="343" spans="1:14" s="72" customFormat="1" ht="13.2">
      <c r="A343" s="991"/>
      <c r="B343" s="190" t="s">
        <v>1728</v>
      </c>
      <c r="C343" s="167"/>
      <c r="D343" s="167"/>
      <c r="E343" s="167"/>
      <c r="F343" s="167"/>
      <c r="G343" s="167"/>
      <c r="H343" s="167"/>
      <c r="I343" s="167"/>
      <c r="J343" s="167"/>
      <c r="K343" s="167"/>
      <c r="L343" s="167"/>
      <c r="M343" s="407" t="s">
        <v>1654</v>
      </c>
      <c r="N343" s="891" t="s">
        <v>1805</v>
      </c>
    </row>
    <row r="344" spans="1:14" s="72" customFormat="1" ht="13.2">
      <c r="A344" s="991"/>
      <c r="B344" s="190" t="s">
        <v>1730</v>
      </c>
      <c r="C344" s="167"/>
      <c r="D344" s="167"/>
      <c r="E344" s="167"/>
      <c r="F344" s="167"/>
      <c r="G344" s="167"/>
      <c r="H344" s="167"/>
      <c r="I344" s="167"/>
      <c r="J344" s="167"/>
      <c r="K344" s="167"/>
      <c r="L344" s="167" t="s">
        <v>1654</v>
      </c>
      <c r="M344" s="258"/>
      <c r="N344" s="182"/>
    </row>
    <row r="345" spans="1:14" s="72" customFormat="1" ht="13.2">
      <c r="A345" s="991"/>
      <c r="B345" s="190" t="s">
        <v>1731</v>
      </c>
      <c r="C345" s="167"/>
      <c r="D345" s="167"/>
      <c r="E345" s="167"/>
      <c r="F345" s="167"/>
      <c r="G345" s="167"/>
      <c r="H345" s="167"/>
      <c r="I345" s="167"/>
      <c r="J345" s="167"/>
      <c r="K345" s="167"/>
      <c r="L345" s="167" t="s">
        <v>1654</v>
      </c>
      <c r="M345" s="258"/>
      <c r="N345" s="182"/>
    </row>
    <row r="346" spans="1:14" s="72" customFormat="1" ht="13.2">
      <c r="A346" s="991"/>
      <c r="B346" s="189" t="s">
        <v>1732</v>
      </c>
      <c r="C346" s="167"/>
      <c r="D346" s="167"/>
      <c r="E346" s="167"/>
      <c r="F346" s="167"/>
      <c r="G346" s="167"/>
      <c r="H346" s="167"/>
      <c r="I346" s="167"/>
      <c r="J346" s="167"/>
      <c r="K346" s="167" t="s">
        <v>1654</v>
      </c>
      <c r="L346" s="167"/>
      <c r="M346" s="407"/>
      <c r="N346" s="182"/>
    </row>
    <row r="347" spans="1:14" s="72" customFormat="1" ht="13.2">
      <c r="A347" s="991"/>
      <c r="B347" s="190" t="s">
        <v>1733</v>
      </c>
      <c r="C347" s="167"/>
      <c r="D347" s="167"/>
      <c r="E347" s="167"/>
      <c r="F347" s="167"/>
      <c r="G347" s="167"/>
      <c r="H347" s="167"/>
      <c r="I347" s="167"/>
      <c r="J347" s="167"/>
      <c r="K347" s="167"/>
      <c r="L347" s="167" t="s">
        <v>1654</v>
      </c>
      <c r="M347" s="258"/>
      <c r="N347" s="182"/>
    </row>
    <row r="348" spans="1:14" s="72" customFormat="1" ht="13.2">
      <c r="A348" s="991"/>
      <c r="B348" s="190" t="s">
        <v>1734</v>
      </c>
      <c r="C348" s="167"/>
      <c r="D348" s="167"/>
      <c r="E348" s="167"/>
      <c r="F348" s="167"/>
      <c r="G348" s="167"/>
      <c r="H348" s="167"/>
      <c r="I348" s="167"/>
      <c r="J348" s="167"/>
      <c r="K348" s="167"/>
      <c r="L348" s="167" t="s">
        <v>1654</v>
      </c>
      <c r="M348" s="258"/>
      <c r="N348" s="182"/>
    </row>
    <row r="349" spans="1:14" s="72" customFormat="1" ht="12.6" customHeight="1">
      <c r="A349" s="991"/>
      <c r="B349" s="190" t="s">
        <v>1735</v>
      </c>
      <c r="C349" s="167"/>
      <c r="D349" s="167"/>
      <c r="E349" s="167"/>
      <c r="F349" s="167"/>
      <c r="G349" s="167"/>
      <c r="H349" s="167"/>
      <c r="I349" s="167"/>
      <c r="J349" s="167" t="s">
        <v>1654</v>
      </c>
      <c r="K349" s="167"/>
      <c r="L349" s="167"/>
      <c r="M349" s="258"/>
      <c r="N349" s="182"/>
    </row>
    <row r="350" spans="1:14" s="72" customFormat="1" ht="25.35" customHeight="1">
      <c r="A350" s="991"/>
      <c r="B350" s="190" t="s">
        <v>1736</v>
      </c>
      <c r="C350" s="167" t="s">
        <v>1654</v>
      </c>
      <c r="D350" s="167"/>
      <c r="E350" s="167"/>
      <c r="F350" s="167"/>
      <c r="G350" s="167"/>
      <c r="H350" s="167"/>
      <c r="I350" s="167"/>
      <c r="J350" s="167"/>
      <c r="K350" s="167"/>
      <c r="L350" s="167"/>
      <c r="M350" s="258"/>
      <c r="N350" s="182"/>
    </row>
    <row r="351" spans="1:14" s="72" customFormat="1" ht="13.2">
      <c r="A351" s="991"/>
      <c r="B351" s="190" t="s">
        <v>1737</v>
      </c>
      <c r="C351" s="167"/>
      <c r="D351" s="167"/>
      <c r="E351" s="167"/>
      <c r="F351" s="167"/>
      <c r="G351" s="167"/>
      <c r="H351" s="167"/>
      <c r="I351" s="167"/>
      <c r="J351" s="167"/>
      <c r="K351" s="167"/>
      <c r="L351" s="167" t="s">
        <v>1654</v>
      </c>
      <c r="M351" s="258"/>
      <c r="N351" s="182"/>
    </row>
    <row r="352" spans="1:14" s="72" customFormat="1" ht="13.2">
      <c r="A352" s="991"/>
      <c r="B352" s="190" t="s">
        <v>1738</v>
      </c>
      <c r="C352" s="167"/>
      <c r="D352" s="167"/>
      <c r="E352" s="167"/>
      <c r="F352" s="167" t="s">
        <v>1654</v>
      </c>
      <c r="G352" s="167"/>
      <c r="H352" s="167"/>
      <c r="I352" s="167"/>
      <c r="J352" s="406"/>
      <c r="K352" s="167"/>
      <c r="L352" s="167"/>
      <c r="M352" s="258"/>
      <c r="N352" s="182"/>
    </row>
    <row r="353" spans="1:14" s="72" customFormat="1" ht="13.2">
      <c r="A353" s="991"/>
      <c r="B353" s="190" t="s">
        <v>1739</v>
      </c>
      <c r="C353" s="167"/>
      <c r="D353" s="167"/>
      <c r="E353" s="167"/>
      <c r="F353" s="167"/>
      <c r="G353" s="167"/>
      <c r="H353" s="167"/>
      <c r="I353" s="167"/>
      <c r="J353" s="406"/>
      <c r="K353" s="167"/>
      <c r="L353" s="167" t="s">
        <v>1654</v>
      </c>
      <c r="M353" s="258"/>
      <c r="N353" s="182"/>
    </row>
    <row r="354" spans="1:14" s="72" customFormat="1" ht="13.2">
      <c r="A354" s="991"/>
      <c r="B354" s="190" t="s">
        <v>1740</v>
      </c>
      <c r="C354" s="167"/>
      <c r="D354" s="167"/>
      <c r="E354" s="167"/>
      <c r="F354" s="167"/>
      <c r="G354" s="167"/>
      <c r="H354" s="167"/>
      <c r="I354" s="167"/>
      <c r="J354" s="167"/>
      <c r="K354" s="167"/>
      <c r="L354" s="167" t="s">
        <v>1654</v>
      </c>
      <c r="M354" s="258"/>
      <c r="N354" s="182"/>
    </row>
    <row r="355" spans="1:14" s="72" customFormat="1" ht="12.6" customHeight="1">
      <c r="A355" s="991"/>
      <c r="B355" s="190" t="s">
        <v>1741</v>
      </c>
      <c r="C355" s="167"/>
      <c r="D355" s="167"/>
      <c r="E355" s="167"/>
      <c r="F355" s="167"/>
      <c r="G355" s="167"/>
      <c r="H355" s="167"/>
      <c r="I355" s="167"/>
      <c r="J355" s="167"/>
      <c r="K355" s="167"/>
      <c r="L355" s="167" t="s">
        <v>1654</v>
      </c>
      <c r="M355" s="258"/>
      <c r="N355" s="182"/>
    </row>
    <row r="356" spans="1:14" s="72" customFormat="1" ht="13.2">
      <c r="A356" s="991"/>
      <c r="B356" s="190" t="s">
        <v>1742</v>
      </c>
      <c r="C356" s="167"/>
      <c r="D356" s="167"/>
      <c r="E356" s="167"/>
      <c r="F356" s="167"/>
      <c r="G356" s="167"/>
      <c r="H356" s="167"/>
      <c r="I356" s="167"/>
      <c r="J356" s="167"/>
      <c r="K356" s="167"/>
      <c r="L356" s="167" t="s">
        <v>1654</v>
      </c>
      <c r="M356" s="258"/>
      <c r="N356" s="182"/>
    </row>
    <row r="357" spans="1:14" s="72" customFormat="1" ht="13.2">
      <c r="A357" s="991"/>
      <c r="B357" s="190" t="s">
        <v>1743</v>
      </c>
      <c r="C357" s="167"/>
      <c r="D357" s="167"/>
      <c r="E357" s="167"/>
      <c r="F357" s="167"/>
      <c r="G357" s="167"/>
      <c r="H357" s="167"/>
      <c r="I357" s="167"/>
      <c r="J357" s="167"/>
      <c r="K357" s="167" t="s">
        <v>1654</v>
      </c>
      <c r="L357" s="167"/>
      <c r="M357" s="258"/>
      <c r="N357" s="182"/>
    </row>
    <row r="358" spans="1:14" s="72" customFormat="1" ht="13.2">
      <c r="A358" s="991"/>
      <c r="B358" s="190" t="s">
        <v>1744</v>
      </c>
      <c r="C358" s="167" t="s">
        <v>1654</v>
      </c>
      <c r="D358" s="167"/>
      <c r="E358" s="167"/>
      <c r="F358" s="167"/>
      <c r="G358" s="167"/>
      <c r="H358" s="167"/>
      <c r="I358" s="167"/>
      <c r="J358" s="167"/>
      <c r="K358" s="167"/>
      <c r="L358" s="167"/>
      <c r="M358" s="258"/>
      <c r="N358" s="182"/>
    </row>
    <row r="359" spans="1:14" s="72" customFormat="1" ht="13.2">
      <c r="A359" s="991"/>
      <c r="B359" s="190" t="s">
        <v>1745</v>
      </c>
      <c r="C359" s="167"/>
      <c r="D359" s="167"/>
      <c r="E359" s="167"/>
      <c r="F359" s="167"/>
      <c r="G359" s="167"/>
      <c r="H359" s="167"/>
      <c r="I359" s="167"/>
      <c r="J359" s="167"/>
      <c r="K359" s="167"/>
      <c r="L359" s="167" t="s">
        <v>1654</v>
      </c>
      <c r="M359" s="258"/>
      <c r="N359" s="182"/>
    </row>
    <row r="360" spans="1:14" s="72" customFormat="1" ht="13.2">
      <c r="A360" s="991"/>
      <c r="B360" s="190" t="s">
        <v>1746</v>
      </c>
      <c r="C360" s="167"/>
      <c r="D360" s="167"/>
      <c r="E360" s="167"/>
      <c r="F360" s="167"/>
      <c r="G360" s="167"/>
      <c r="H360" s="167"/>
      <c r="I360" s="167"/>
      <c r="J360" s="167"/>
      <c r="K360" s="167"/>
      <c r="L360" s="167" t="s">
        <v>1654</v>
      </c>
      <c r="M360" s="258"/>
      <c r="N360" s="182"/>
    </row>
    <row r="361" spans="1:14" s="72" customFormat="1" ht="13.2">
      <c r="A361" s="991"/>
      <c r="B361" s="190" t="s">
        <v>1747</v>
      </c>
      <c r="C361" s="167"/>
      <c r="D361" s="167"/>
      <c r="E361" s="167"/>
      <c r="F361" s="167"/>
      <c r="G361" s="167"/>
      <c r="H361" s="167"/>
      <c r="I361" s="167"/>
      <c r="J361" s="167"/>
      <c r="K361" s="167" t="s">
        <v>1654</v>
      </c>
      <c r="L361" s="167"/>
      <c r="M361" s="258"/>
      <c r="N361" s="182"/>
    </row>
    <row r="362" spans="1:14" s="72" customFormat="1" ht="12.6" customHeight="1">
      <c r="A362" s="991"/>
      <c r="B362" s="190" t="s">
        <v>1748</v>
      </c>
      <c r="C362" s="167"/>
      <c r="D362" s="167"/>
      <c r="E362" s="167"/>
      <c r="F362" s="167"/>
      <c r="G362" s="167"/>
      <c r="H362" s="167"/>
      <c r="I362" s="167"/>
      <c r="J362" s="167"/>
      <c r="K362" s="167"/>
      <c r="L362" s="167" t="s">
        <v>1654</v>
      </c>
      <c r="M362" s="258"/>
      <c r="N362" s="182"/>
    </row>
    <row r="363" spans="1:14" s="72" customFormat="1" ht="13.2">
      <c r="A363" s="991"/>
      <c r="B363" s="190" t="s">
        <v>1749</v>
      </c>
      <c r="C363" s="167"/>
      <c r="D363" s="167"/>
      <c r="E363" s="167"/>
      <c r="F363" s="167"/>
      <c r="G363" s="167"/>
      <c r="H363" s="167"/>
      <c r="I363" s="167"/>
      <c r="J363" s="167"/>
      <c r="K363" s="167" t="s">
        <v>1654</v>
      </c>
      <c r="L363" s="167"/>
      <c r="M363" s="258"/>
      <c r="N363" s="182"/>
    </row>
    <row r="364" spans="1:14" s="72" customFormat="1" ht="13.2">
      <c r="A364" s="991"/>
      <c r="B364" s="190" t="s">
        <v>1750</v>
      </c>
      <c r="C364" s="167" t="s">
        <v>1654</v>
      </c>
      <c r="D364" s="167"/>
      <c r="E364" s="167"/>
      <c r="F364" s="167"/>
      <c r="G364" s="167"/>
      <c r="H364" s="167"/>
      <c r="I364" s="167"/>
      <c r="J364" s="167"/>
      <c r="K364" s="167"/>
      <c r="L364" s="167"/>
      <c r="M364" s="258"/>
      <c r="N364" s="182"/>
    </row>
    <row r="365" spans="1:14" s="72" customFormat="1" ht="13.2">
      <c r="A365" s="991"/>
      <c r="B365" s="190" t="s">
        <v>1751</v>
      </c>
      <c r="C365" s="167"/>
      <c r="D365" s="167"/>
      <c r="E365" s="167"/>
      <c r="F365" s="167"/>
      <c r="G365" s="167"/>
      <c r="H365" s="167"/>
      <c r="I365" s="167"/>
      <c r="J365" s="167"/>
      <c r="K365" s="167" t="s">
        <v>1654</v>
      </c>
      <c r="L365" s="167"/>
      <c r="M365" s="258"/>
      <c r="N365" s="182"/>
    </row>
    <row r="366" spans="1:14" s="72" customFormat="1" ht="13.2">
      <c r="A366" s="991"/>
      <c r="B366" s="190" t="s">
        <v>1752</v>
      </c>
      <c r="C366" s="167"/>
      <c r="D366" s="167"/>
      <c r="E366" s="167"/>
      <c r="F366" s="167"/>
      <c r="G366" s="167"/>
      <c r="H366" s="167"/>
      <c r="I366" s="167"/>
      <c r="J366" s="167"/>
      <c r="K366" s="167" t="s">
        <v>1654</v>
      </c>
      <c r="L366" s="167"/>
      <c r="M366" s="258"/>
      <c r="N366" s="182"/>
    </row>
    <row r="367" spans="1:14" s="72" customFormat="1" ht="13.2">
      <c r="A367" s="991"/>
      <c r="B367" s="190" t="s">
        <v>1753</v>
      </c>
      <c r="C367" s="167" t="s">
        <v>1654</v>
      </c>
      <c r="D367" s="167"/>
      <c r="E367" s="167"/>
      <c r="F367" s="167"/>
      <c r="G367" s="167"/>
      <c r="H367" s="167"/>
      <c r="I367" s="167"/>
      <c r="J367" s="167"/>
      <c r="K367" s="167"/>
      <c r="L367" s="167"/>
      <c r="M367" s="258"/>
      <c r="N367" s="182"/>
    </row>
    <row r="368" spans="1:14" s="72" customFormat="1" ht="13.2">
      <c r="A368" s="991"/>
      <c r="B368" s="190" t="s">
        <v>1754</v>
      </c>
      <c r="C368" s="167"/>
      <c r="D368" s="167"/>
      <c r="E368" s="167"/>
      <c r="F368" s="167"/>
      <c r="G368" s="167"/>
      <c r="H368" s="167"/>
      <c r="I368" s="167"/>
      <c r="J368" s="167"/>
      <c r="K368" s="167" t="s">
        <v>1654</v>
      </c>
      <c r="L368" s="167"/>
      <c r="M368" s="258"/>
      <c r="N368" s="182"/>
    </row>
    <row r="369" spans="1:14" s="72" customFormat="1" ht="13.2">
      <c r="A369" s="991"/>
      <c r="B369" s="190" t="s">
        <v>1755</v>
      </c>
      <c r="C369" s="167"/>
      <c r="D369" s="167"/>
      <c r="E369" s="167"/>
      <c r="F369" s="167"/>
      <c r="G369" s="167"/>
      <c r="H369" s="167"/>
      <c r="I369" s="167"/>
      <c r="J369" s="167"/>
      <c r="K369" s="167"/>
      <c r="L369" s="167" t="s">
        <v>1654</v>
      </c>
      <c r="M369" s="258"/>
      <c r="N369" s="182"/>
    </row>
    <row r="370" spans="1:14" s="72" customFormat="1" ht="13.2">
      <c r="A370" s="991"/>
      <c r="B370" s="190" t="s">
        <v>1756</v>
      </c>
      <c r="C370" s="167"/>
      <c r="D370" s="167"/>
      <c r="E370" s="167"/>
      <c r="F370" s="167"/>
      <c r="G370" s="167"/>
      <c r="H370" s="167"/>
      <c r="I370" s="167"/>
      <c r="J370" s="167"/>
      <c r="K370" s="167" t="s">
        <v>1654</v>
      </c>
      <c r="L370" s="167"/>
      <c r="M370" s="258"/>
      <c r="N370" s="182"/>
    </row>
    <row r="371" spans="1:14" s="72" customFormat="1" ht="13.2">
      <c r="A371" s="991"/>
      <c r="B371" s="190" t="s">
        <v>1757</v>
      </c>
      <c r="C371" s="167"/>
      <c r="D371" s="167"/>
      <c r="E371" s="167"/>
      <c r="F371" s="167"/>
      <c r="G371" s="167"/>
      <c r="H371" s="167"/>
      <c r="I371" s="167"/>
      <c r="J371" s="167"/>
      <c r="K371" s="167"/>
      <c r="L371" s="167" t="s">
        <v>1654</v>
      </c>
      <c r="M371" s="258"/>
      <c r="N371" s="182"/>
    </row>
    <row r="372" spans="1:14" s="72" customFormat="1" ht="13.2">
      <c r="A372" s="991"/>
      <c r="B372" s="190" t="s">
        <v>1758</v>
      </c>
      <c r="C372" s="167"/>
      <c r="D372" s="167"/>
      <c r="E372" s="167"/>
      <c r="F372" s="167"/>
      <c r="G372" s="167"/>
      <c r="H372" s="167"/>
      <c r="I372" s="167"/>
      <c r="J372" s="167"/>
      <c r="K372" s="167"/>
      <c r="L372" s="167" t="s">
        <v>1654</v>
      </c>
      <c r="M372" s="258"/>
      <c r="N372" s="182"/>
    </row>
    <row r="373" spans="1:14" s="72" customFormat="1" ht="13.2">
      <c r="A373" s="991"/>
      <c r="B373" s="190" t="s">
        <v>1759</v>
      </c>
      <c r="C373" s="167"/>
      <c r="D373" s="167"/>
      <c r="E373" s="167"/>
      <c r="F373" s="167"/>
      <c r="G373" s="167"/>
      <c r="H373" s="167"/>
      <c r="I373" s="167"/>
      <c r="J373" s="167"/>
      <c r="K373" s="167"/>
      <c r="L373" s="167" t="s">
        <v>1654</v>
      </c>
      <c r="M373" s="258"/>
      <c r="N373" s="182"/>
    </row>
    <row r="374" spans="1:14" s="72" customFormat="1" ht="13.2">
      <c r="A374" s="991"/>
      <c r="B374" s="190" t="s">
        <v>1760</v>
      </c>
      <c r="C374" s="167"/>
      <c r="D374" s="167"/>
      <c r="E374" s="167"/>
      <c r="F374" s="167"/>
      <c r="G374" s="167"/>
      <c r="H374" s="167"/>
      <c r="I374" s="167"/>
      <c r="J374" s="167"/>
      <c r="K374" s="167"/>
      <c r="L374" s="167" t="s">
        <v>1654</v>
      </c>
      <c r="M374" s="258"/>
      <c r="N374" s="182"/>
    </row>
    <row r="375" spans="1:14" s="72" customFormat="1" ht="13.2">
      <c r="A375" s="991"/>
      <c r="B375" s="190" t="s">
        <v>1761</v>
      </c>
      <c r="C375" s="167"/>
      <c r="D375" s="167"/>
      <c r="E375" s="167"/>
      <c r="F375" s="167"/>
      <c r="G375" s="167"/>
      <c r="H375" s="167"/>
      <c r="I375" s="167"/>
      <c r="J375" s="167"/>
      <c r="K375" s="167"/>
      <c r="L375" s="167" t="s">
        <v>1654</v>
      </c>
      <c r="M375" s="258"/>
      <c r="N375" s="182"/>
    </row>
    <row r="376" spans="1:14" s="72" customFormat="1" ht="13.2">
      <c r="A376" s="991"/>
      <c r="B376" s="190" t="s">
        <v>1762</v>
      </c>
      <c r="C376" s="167"/>
      <c r="D376" s="167"/>
      <c r="E376" s="167"/>
      <c r="F376" s="167"/>
      <c r="G376" s="167"/>
      <c r="H376" s="167"/>
      <c r="I376" s="167"/>
      <c r="J376" s="167"/>
      <c r="K376" s="167"/>
      <c r="L376" s="167"/>
      <c r="M376" s="407" t="s">
        <v>1654</v>
      </c>
      <c r="N376" s="891" t="s">
        <v>1806</v>
      </c>
    </row>
    <row r="377" spans="1:14" s="72" customFormat="1" ht="13.2">
      <c r="A377" s="991"/>
      <c r="B377" s="190" t="s">
        <v>1764</v>
      </c>
      <c r="C377" s="167"/>
      <c r="D377" s="167"/>
      <c r="E377" s="167"/>
      <c r="F377" s="167"/>
      <c r="G377" s="167"/>
      <c r="H377" s="167"/>
      <c r="I377" s="167"/>
      <c r="J377" s="167"/>
      <c r="K377" s="167"/>
      <c r="L377" s="167" t="s">
        <v>1654</v>
      </c>
      <c r="M377" s="258"/>
      <c r="N377" s="182"/>
    </row>
    <row r="378" spans="1:14" s="72" customFormat="1" ht="13.2">
      <c r="A378" s="991"/>
      <c r="B378" s="190" t="s">
        <v>1765</v>
      </c>
      <c r="C378" s="167"/>
      <c r="D378" s="167"/>
      <c r="E378" s="167"/>
      <c r="F378" s="167"/>
      <c r="G378" s="167"/>
      <c r="H378" s="167"/>
      <c r="I378" s="167"/>
      <c r="J378" s="167"/>
      <c r="K378" s="167" t="s">
        <v>1654</v>
      </c>
      <c r="L378" s="167"/>
      <c r="M378" s="258"/>
      <c r="N378" s="182"/>
    </row>
    <row r="379" spans="1:14" s="72" customFormat="1" ht="13.2">
      <c r="A379" s="991"/>
      <c r="B379" s="190" t="s">
        <v>1766</v>
      </c>
      <c r="C379" s="167"/>
      <c r="D379" s="167"/>
      <c r="E379" s="167"/>
      <c r="F379" s="167"/>
      <c r="G379" s="167"/>
      <c r="H379" s="167"/>
      <c r="I379" s="167"/>
      <c r="J379" s="167"/>
      <c r="K379" s="167"/>
      <c r="L379" s="167" t="s">
        <v>1654</v>
      </c>
      <c r="M379" s="258"/>
      <c r="N379" s="182"/>
    </row>
    <row r="380" spans="1:14" s="72" customFormat="1" ht="13.2">
      <c r="A380" s="991"/>
      <c r="B380" s="190" t="s">
        <v>1767</v>
      </c>
      <c r="C380" s="167"/>
      <c r="D380" s="167"/>
      <c r="E380" s="167"/>
      <c r="F380" s="167"/>
      <c r="G380" s="167"/>
      <c r="H380" s="167"/>
      <c r="I380" s="167"/>
      <c r="J380" s="167"/>
      <c r="K380" s="167"/>
      <c r="L380" s="167" t="s">
        <v>1654</v>
      </c>
      <c r="M380" s="407"/>
      <c r="N380" s="182"/>
    </row>
    <row r="381" spans="1:14" s="72" customFormat="1" ht="13.2">
      <c r="A381" s="991"/>
      <c r="B381" s="190" t="s">
        <v>1768</v>
      </c>
      <c r="C381" s="167"/>
      <c r="D381" s="167"/>
      <c r="E381" s="167"/>
      <c r="F381" s="167"/>
      <c r="G381" s="167"/>
      <c r="H381" s="167"/>
      <c r="I381" s="167"/>
      <c r="J381" s="167"/>
      <c r="K381" s="167" t="s">
        <v>1654</v>
      </c>
      <c r="L381" s="167"/>
      <c r="M381" s="258"/>
      <c r="N381" s="182"/>
    </row>
    <row r="382" spans="1:14" s="72" customFormat="1" ht="13.2">
      <c r="A382" s="991"/>
      <c r="B382" s="190" t="s">
        <v>1769</v>
      </c>
      <c r="C382" s="167"/>
      <c r="D382" s="167"/>
      <c r="E382" s="167"/>
      <c r="F382" s="167"/>
      <c r="G382" s="167"/>
      <c r="H382" s="167"/>
      <c r="I382" s="167"/>
      <c r="J382" s="167"/>
      <c r="K382" s="167"/>
      <c r="L382" s="167" t="s">
        <v>1654</v>
      </c>
      <c r="M382" s="258"/>
      <c r="N382" s="182"/>
    </row>
    <row r="383" spans="1:14" s="72" customFormat="1" ht="13.2">
      <c r="A383" s="991"/>
      <c r="B383" s="190" t="s">
        <v>1770</v>
      </c>
      <c r="C383" s="167"/>
      <c r="D383" s="167"/>
      <c r="E383" s="167"/>
      <c r="F383" s="167"/>
      <c r="G383" s="167"/>
      <c r="H383" s="167"/>
      <c r="I383" s="167"/>
      <c r="J383" s="167"/>
      <c r="K383" s="167" t="s">
        <v>1654</v>
      </c>
      <c r="L383" s="167"/>
      <c r="M383" s="258"/>
      <c r="N383" s="182"/>
    </row>
    <row r="384" spans="1:14" s="72" customFormat="1" ht="13.2">
      <c r="A384" s="991"/>
      <c r="B384" s="190" t="s">
        <v>1771</v>
      </c>
      <c r="C384" s="167"/>
      <c r="D384" s="167" t="s">
        <v>1654</v>
      </c>
      <c r="E384" s="167"/>
      <c r="F384" s="167"/>
      <c r="G384" s="167"/>
      <c r="H384" s="167"/>
      <c r="I384" s="167"/>
      <c r="J384" s="167"/>
      <c r="K384" s="167"/>
      <c r="L384" s="167"/>
      <c r="M384" s="258"/>
      <c r="N384" s="182"/>
    </row>
    <row r="385" spans="1:14" s="72" customFormat="1" ht="13.2">
      <c r="A385" s="991"/>
      <c r="B385" s="190" t="s">
        <v>1772</v>
      </c>
      <c r="C385" s="167"/>
      <c r="D385" s="167"/>
      <c r="E385" s="167"/>
      <c r="F385" s="167"/>
      <c r="G385" s="167"/>
      <c r="H385" s="167"/>
      <c r="I385" s="167"/>
      <c r="J385" s="167"/>
      <c r="K385" s="167" t="s">
        <v>1654</v>
      </c>
      <c r="L385" s="167"/>
      <c r="M385" s="258"/>
      <c r="N385" s="182"/>
    </row>
    <row r="386" spans="1:14" s="72" customFormat="1" ht="13.2">
      <c r="A386" s="991"/>
      <c r="B386" s="190" t="s">
        <v>1773</v>
      </c>
      <c r="C386" s="167"/>
      <c r="D386" s="167"/>
      <c r="E386" s="167"/>
      <c r="F386" s="167"/>
      <c r="G386" s="167"/>
      <c r="H386" s="167"/>
      <c r="I386" s="167"/>
      <c r="J386" s="167"/>
      <c r="K386" s="167"/>
      <c r="L386" s="167" t="s">
        <v>1654</v>
      </c>
      <c r="M386" s="258"/>
      <c r="N386" s="182"/>
    </row>
    <row r="387" spans="1:14" s="72" customFormat="1" ht="12.6" customHeight="1">
      <c r="A387" s="991"/>
      <c r="B387" s="190" t="s">
        <v>1774</v>
      </c>
      <c r="C387" s="167" t="s">
        <v>1654</v>
      </c>
      <c r="D387" s="167" t="s">
        <v>1654</v>
      </c>
      <c r="E387" s="167"/>
      <c r="F387" s="167"/>
      <c r="G387" s="167"/>
      <c r="H387" s="167"/>
      <c r="I387" s="167"/>
      <c r="J387" s="167"/>
      <c r="K387" s="167"/>
      <c r="L387" s="167"/>
      <c r="M387" s="258"/>
      <c r="N387" s="182"/>
    </row>
    <row r="388" spans="1:14" s="72" customFormat="1" ht="13.2">
      <c r="A388" s="991"/>
      <c r="B388" s="190" t="s">
        <v>1775</v>
      </c>
      <c r="C388" s="167"/>
      <c r="D388" s="167"/>
      <c r="E388" s="167"/>
      <c r="F388" s="167"/>
      <c r="G388" s="167"/>
      <c r="H388" s="167"/>
      <c r="I388" s="167"/>
      <c r="J388" s="167"/>
      <c r="K388" s="167" t="s">
        <v>1654</v>
      </c>
      <c r="L388" s="167"/>
      <c r="M388" s="258"/>
      <c r="N388" s="182"/>
    </row>
    <row r="389" spans="1:14" s="72" customFormat="1" ht="13.2">
      <c r="A389" s="991"/>
      <c r="B389" s="190" t="s">
        <v>1776</v>
      </c>
      <c r="C389" s="167"/>
      <c r="D389" s="167"/>
      <c r="E389" s="167"/>
      <c r="F389" s="167"/>
      <c r="G389" s="167"/>
      <c r="H389" s="167"/>
      <c r="I389" s="167"/>
      <c r="J389" s="167"/>
      <c r="K389" s="167"/>
      <c r="L389" s="167" t="s">
        <v>1654</v>
      </c>
      <c r="M389" s="258"/>
      <c r="N389" s="182"/>
    </row>
    <row r="390" spans="1:14" s="72" customFormat="1" ht="13.2">
      <c r="A390" s="991"/>
      <c r="B390" s="190" t="s">
        <v>1777</v>
      </c>
      <c r="C390" s="167"/>
      <c r="D390" s="167"/>
      <c r="E390" s="167"/>
      <c r="F390" s="167"/>
      <c r="G390" s="167"/>
      <c r="H390" s="167"/>
      <c r="I390" s="167"/>
      <c r="J390" s="167"/>
      <c r="K390" s="167"/>
      <c r="L390" s="167" t="s">
        <v>1654</v>
      </c>
      <c r="M390" s="258"/>
      <c r="N390" s="182"/>
    </row>
    <row r="391" spans="1:14" s="72" customFormat="1" ht="13.2">
      <c r="A391" s="991"/>
      <c r="B391" s="190" t="s">
        <v>1807</v>
      </c>
      <c r="C391" s="167" t="s">
        <v>1654</v>
      </c>
      <c r="D391" s="167"/>
      <c r="E391" s="167"/>
      <c r="F391" s="167"/>
      <c r="G391" s="167"/>
      <c r="H391" s="167"/>
      <c r="I391" s="167"/>
      <c r="J391" s="167"/>
      <c r="K391" s="167"/>
      <c r="L391" s="167"/>
      <c r="M391" s="258"/>
      <c r="N391" s="182"/>
    </row>
    <row r="392" spans="1:14" s="72" customFormat="1" ht="13.2">
      <c r="A392" s="991"/>
      <c r="B392" s="190" t="s">
        <v>1778</v>
      </c>
      <c r="C392" s="167"/>
      <c r="D392" s="167"/>
      <c r="E392" s="167"/>
      <c r="F392" s="167"/>
      <c r="G392" s="167"/>
      <c r="H392" s="167"/>
      <c r="I392" s="167"/>
      <c r="J392" s="167"/>
      <c r="K392" s="167"/>
      <c r="L392" s="167" t="s">
        <v>1654</v>
      </c>
      <c r="M392" s="258"/>
      <c r="N392" s="182"/>
    </row>
    <row r="393" spans="1:14" s="72" customFormat="1" ht="13.2">
      <c r="A393" s="991"/>
      <c r="B393" s="190" t="s">
        <v>1779</v>
      </c>
      <c r="C393" s="167" t="s">
        <v>1654</v>
      </c>
      <c r="D393" s="167" t="s">
        <v>1654</v>
      </c>
      <c r="E393" s="167"/>
      <c r="F393" s="167"/>
      <c r="G393" s="167"/>
      <c r="H393" s="167"/>
      <c r="I393" s="167"/>
      <c r="J393" s="167"/>
      <c r="K393" s="167"/>
      <c r="L393" s="167"/>
      <c r="M393" s="258"/>
      <c r="N393" s="182"/>
    </row>
    <row r="394" spans="1:14" s="72" customFormat="1" ht="13.2">
      <c r="A394" s="991"/>
      <c r="B394" s="190" t="s">
        <v>1780</v>
      </c>
      <c r="C394" s="167"/>
      <c r="D394" s="167"/>
      <c r="E394" s="167"/>
      <c r="F394" s="167"/>
      <c r="G394" s="167"/>
      <c r="H394" s="167"/>
      <c r="I394" s="167"/>
      <c r="J394" s="167"/>
      <c r="K394" s="167" t="s">
        <v>1654</v>
      </c>
      <c r="L394" s="167"/>
      <c r="M394" s="258"/>
      <c r="N394" s="182"/>
    </row>
    <row r="395" spans="1:14" s="11" customFormat="1" ht="13.2">
      <c r="A395" s="991"/>
      <c r="B395" s="190" t="s">
        <v>1781</v>
      </c>
      <c r="C395" s="167"/>
      <c r="D395" s="167"/>
      <c r="E395" s="167"/>
      <c r="F395" s="167"/>
      <c r="G395" s="167"/>
      <c r="H395" s="167"/>
      <c r="I395" s="167"/>
      <c r="J395" s="167"/>
      <c r="K395" s="167"/>
      <c r="L395" s="167" t="s">
        <v>1654</v>
      </c>
      <c r="M395" s="258"/>
      <c r="N395" s="182"/>
    </row>
    <row r="396" spans="1:14">
      <c r="A396" s="991"/>
      <c r="B396" s="190" t="s">
        <v>1782</v>
      </c>
      <c r="C396" s="167"/>
      <c r="D396" s="167"/>
      <c r="E396" s="167"/>
      <c r="F396" s="167"/>
      <c r="G396" s="167"/>
      <c r="H396" s="167"/>
      <c r="I396" s="167"/>
      <c r="J396" s="167"/>
      <c r="K396" s="167" t="s">
        <v>1654</v>
      </c>
      <c r="L396" s="167"/>
      <c r="M396" s="258"/>
      <c r="N396" s="182"/>
    </row>
    <row r="397" spans="1:14">
      <c r="A397" s="991"/>
      <c r="B397" s="190" t="s">
        <v>1783</v>
      </c>
      <c r="C397" s="167"/>
      <c r="D397" s="167"/>
      <c r="E397" s="167"/>
      <c r="F397" s="167"/>
      <c r="G397" s="167"/>
      <c r="H397" s="167"/>
      <c r="I397" s="167"/>
      <c r="J397" s="167"/>
      <c r="K397" s="167"/>
      <c r="L397" s="167" t="s">
        <v>1654</v>
      </c>
      <c r="M397" s="258"/>
      <c r="N397" s="182"/>
    </row>
    <row r="398" spans="1:14">
      <c r="A398" s="991"/>
      <c r="B398" s="190" t="s">
        <v>1784</v>
      </c>
      <c r="C398" s="167" t="s">
        <v>1654</v>
      </c>
      <c r="D398" s="167" t="s">
        <v>1654</v>
      </c>
      <c r="E398" s="167"/>
      <c r="F398" s="167" t="s">
        <v>1654</v>
      </c>
      <c r="G398" s="167"/>
      <c r="H398" s="167"/>
      <c r="I398" s="167"/>
      <c r="J398" s="167"/>
      <c r="K398" s="167"/>
      <c r="L398" s="167"/>
      <c r="M398" s="258"/>
      <c r="N398" s="182"/>
    </row>
    <row r="399" spans="1:14">
      <c r="A399" s="991"/>
      <c r="B399" s="190" t="s">
        <v>1785</v>
      </c>
      <c r="C399" s="167"/>
      <c r="D399" s="167"/>
      <c r="E399" s="167"/>
      <c r="F399" s="167"/>
      <c r="G399" s="167"/>
      <c r="H399" s="167"/>
      <c r="I399" s="167"/>
      <c r="J399" s="167"/>
      <c r="K399" s="167"/>
      <c r="L399" s="167" t="s">
        <v>1654</v>
      </c>
      <c r="M399" s="258"/>
      <c r="N399" s="182"/>
    </row>
    <row r="400" spans="1:14">
      <c r="A400" s="991"/>
      <c r="B400" s="190" t="s">
        <v>1786</v>
      </c>
      <c r="C400" s="167"/>
      <c r="D400" s="167"/>
      <c r="E400" s="167"/>
      <c r="F400" s="167"/>
      <c r="G400" s="167"/>
      <c r="H400" s="167"/>
      <c r="I400" s="167"/>
      <c r="J400" s="167"/>
      <c r="K400" s="167"/>
      <c r="L400" s="167" t="s">
        <v>1654</v>
      </c>
      <c r="M400" s="258"/>
      <c r="N400" s="182"/>
    </row>
    <row r="401" spans="1:14">
      <c r="A401" s="991"/>
      <c r="B401" s="190" t="s">
        <v>1787</v>
      </c>
      <c r="C401" s="167"/>
      <c r="D401" s="167"/>
      <c r="E401" s="167"/>
      <c r="F401" s="167"/>
      <c r="G401" s="167"/>
      <c r="H401" s="167"/>
      <c r="I401" s="167"/>
      <c r="J401" s="167"/>
      <c r="K401" s="167" t="s">
        <v>1654</v>
      </c>
      <c r="L401" s="167"/>
      <c r="M401" s="258"/>
      <c r="N401" s="182"/>
    </row>
    <row r="402" spans="1:14">
      <c r="A402" s="991"/>
      <c r="B402" s="190" t="s">
        <v>1788</v>
      </c>
      <c r="C402" s="167"/>
      <c r="D402" s="167"/>
      <c r="E402" s="167"/>
      <c r="F402" s="167"/>
      <c r="G402" s="167"/>
      <c r="H402" s="167"/>
      <c r="I402" s="167"/>
      <c r="J402" s="167"/>
      <c r="K402" s="167"/>
      <c r="L402" s="167" t="s">
        <v>1654</v>
      </c>
      <c r="M402" s="258"/>
      <c r="N402" s="182"/>
    </row>
    <row r="403" spans="1:14">
      <c r="A403" s="991"/>
      <c r="B403" s="190" t="s">
        <v>1789</v>
      </c>
      <c r="C403" s="167"/>
      <c r="D403" s="167"/>
      <c r="E403" s="167"/>
      <c r="F403" s="167"/>
      <c r="G403" s="167"/>
      <c r="H403" s="167"/>
      <c r="I403" s="167"/>
      <c r="J403" s="167"/>
      <c r="K403" s="167" t="s">
        <v>1654</v>
      </c>
      <c r="L403" s="167"/>
      <c r="M403" s="258"/>
      <c r="N403" s="182"/>
    </row>
    <row r="404" spans="1:14">
      <c r="A404" s="991"/>
      <c r="B404" s="190" t="s">
        <v>1790</v>
      </c>
      <c r="C404" s="167"/>
      <c r="D404" s="167"/>
      <c r="E404" s="167"/>
      <c r="F404" s="167"/>
      <c r="G404" s="167"/>
      <c r="H404" s="167"/>
      <c r="I404" s="167"/>
      <c r="J404" s="167"/>
      <c r="K404" s="167" t="s">
        <v>1654</v>
      </c>
      <c r="L404" s="167"/>
      <c r="M404" s="258"/>
      <c r="N404" s="182"/>
    </row>
    <row r="405" spans="1:14">
      <c r="A405" s="991"/>
      <c r="B405" s="190" t="s">
        <v>1791</v>
      </c>
      <c r="C405" s="167"/>
      <c r="D405" s="167"/>
      <c r="E405" s="167"/>
      <c r="F405" s="167"/>
      <c r="G405" s="167"/>
      <c r="H405" s="167"/>
      <c r="I405" s="167"/>
      <c r="J405" s="167"/>
      <c r="K405" s="167"/>
      <c r="L405" s="167" t="s">
        <v>1654</v>
      </c>
      <c r="M405" s="258"/>
      <c r="N405" s="182"/>
    </row>
    <row r="406" spans="1:14">
      <c r="A406" s="991"/>
      <c r="B406" s="190" t="s">
        <v>1792</v>
      </c>
      <c r="C406" s="167"/>
      <c r="D406" s="167"/>
      <c r="E406" s="167"/>
      <c r="F406" s="167"/>
      <c r="G406" s="167"/>
      <c r="H406" s="167" t="s">
        <v>1654</v>
      </c>
      <c r="I406" s="167"/>
      <c r="J406" s="167"/>
      <c r="K406" s="167" t="s">
        <v>1654</v>
      </c>
      <c r="L406" s="167"/>
      <c r="M406" s="258"/>
      <c r="N406" s="182"/>
    </row>
    <row r="407" spans="1:14">
      <c r="A407" s="991"/>
      <c r="B407" s="190" t="s">
        <v>1793</v>
      </c>
      <c r="C407" s="167"/>
      <c r="D407" s="167"/>
      <c r="E407" s="167"/>
      <c r="F407" s="167"/>
      <c r="G407" s="167"/>
      <c r="H407" s="167"/>
      <c r="I407" s="167"/>
      <c r="J407" s="167"/>
      <c r="K407" s="167" t="s">
        <v>1654</v>
      </c>
      <c r="L407" s="167"/>
      <c r="M407" s="258"/>
      <c r="N407" s="182"/>
    </row>
    <row r="408" spans="1:14">
      <c r="A408" s="991"/>
      <c r="B408" s="190" t="s">
        <v>1794</v>
      </c>
      <c r="C408" s="167"/>
      <c r="D408" s="167"/>
      <c r="E408" s="167"/>
      <c r="F408" s="167"/>
      <c r="G408" s="167"/>
      <c r="H408" s="167"/>
      <c r="I408" s="167"/>
      <c r="J408" s="167"/>
      <c r="K408" s="167" t="s">
        <v>1654</v>
      </c>
      <c r="L408" s="167"/>
      <c r="M408" s="258"/>
      <c r="N408" s="182"/>
    </row>
    <row r="409" spans="1:14">
      <c r="A409" s="991"/>
      <c r="B409" s="190" t="s">
        <v>1795</v>
      </c>
      <c r="C409" s="167"/>
      <c r="D409" s="167"/>
      <c r="E409" s="167"/>
      <c r="F409" s="167"/>
      <c r="G409" s="167"/>
      <c r="H409" s="167"/>
      <c r="I409" s="167"/>
      <c r="J409" s="167"/>
      <c r="K409" s="167"/>
      <c r="L409" s="167" t="s">
        <v>1654</v>
      </c>
      <c r="M409" s="258"/>
      <c r="N409" s="182"/>
    </row>
    <row r="410" spans="1:14">
      <c r="A410" s="991"/>
      <c r="B410" s="190" t="s">
        <v>1796</v>
      </c>
      <c r="C410" s="167" t="s">
        <v>1654</v>
      </c>
      <c r="D410" s="167"/>
      <c r="E410" s="167"/>
      <c r="F410" s="167"/>
      <c r="G410" s="167"/>
      <c r="H410" s="167"/>
      <c r="I410" s="167"/>
      <c r="J410" s="167"/>
      <c r="K410" s="167" t="s">
        <v>1654</v>
      </c>
      <c r="L410" s="167"/>
      <c r="M410" s="258"/>
      <c r="N410" s="182"/>
    </row>
    <row r="411" spans="1:14">
      <c r="A411" s="991"/>
      <c r="B411" s="190" t="s">
        <v>1797</v>
      </c>
      <c r="C411" s="167"/>
      <c r="D411" s="167"/>
      <c r="E411" s="167"/>
      <c r="F411" s="167"/>
      <c r="G411" s="167"/>
      <c r="H411" s="167"/>
      <c r="I411" s="167"/>
      <c r="J411" s="167"/>
      <c r="K411" s="167" t="s">
        <v>1654</v>
      </c>
      <c r="L411" s="167"/>
      <c r="M411" s="258"/>
      <c r="N411" s="182"/>
    </row>
    <row r="412" spans="1:14">
      <c r="A412" s="991"/>
      <c r="B412" s="190" t="s">
        <v>1798</v>
      </c>
      <c r="C412" s="167"/>
      <c r="D412" s="167"/>
      <c r="E412" s="167"/>
      <c r="F412" s="167"/>
      <c r="G412" s="167"/>
      <c r="H412" s="167"/>
      <c r="I412" s="167"/>
      <c r="J412" s="167"/>
      <c r="K412" s="167" t="s">
        <v>1654</v>
      </c>
      <c r="L412" s="167"/>
      <c r="M412" s="258"/>
      <c r="N412" s="182"/>
    </row>
    <row r="413" spans="1:14">
      <c r="A413" s="76"/>
      <c r="B413" s="70"/>
      <c r="C413" s="76"/>
      <c r="D413" s="76"/>
      <c r="E413" s="76"/>
      <c r="F413" s="76"/>
      <c r="G413" s="76"/>
      <c r="H413" s="76"/>
      <c r="I413" s="76"/>
      <c r="J413" s="76"/>
      <c r="K413" s="76"/>
      <c r="L413" s="76"/>
      <c r="M413" s="26"/>
      <c r="N413" s="182"/>
    </row>
    <row r="414" spans="1:14" ht="13.95" customHeight="1">
      <c r="A414" s="1212">
        <v>2019</v>
      </c>
      <c r="B414" s="1213"/>
      <c r="C414" s="1213"/>
      <c r="D414" s="1213"/>
      <c r="E414" s="1213"/>
      <c r="F414" s="1213"/>
      <c r="G414" s="1213"/>
      <c r="H414" s="1213"/>
      <c r="I414" s="1213"/>
      <c r="J414" s="1213"/>
      <c r="K414" s="1213"/>
      <c r="L414" s="1213"/>
      <c r="M414" s="1213"/>
      <c r="N414" s="1214"/>
    </row>
    <row r="415" spans="1:14">
      <c r="A415" s="1211" t="s">
        <v>1652</v>
      </c>
      <c r="B415" s="448" t="s">
        <v>1653</v>
      </c>
      <c r="C415" s="447"/>
      <c r="D415" s="447"/>
      <c r="E415" s="447"/>
      <c r="F415" s="447"/>
      <c r="G415" s="447"/>
      <c r="H415" s="447"/>
      <c r="I415" s="447"/>
      <c r="J415" s="447"/>
      <c r="K415" s="447"/>
      <c r="L415" s="447" t="s">
        <v>1654</v>
      </c>
      <c r="M415" s="449"/>
      <c r="N415" s="182"/>
    </row>
    <row r="416" spans="1:14">
      <c r="A416" s="991"/>
      <c r="B416" s="190" t="s">
        <v>1655</v>
      </c>
      <c r="C416" s="167"/>
      <c r="D416" s="167"/>
      <c r="E416" s="167"/>
      <c r="F416" s="167"/>
      <c r="G416" s="167"/>
      <c r="H416" s="167"/>
      <c r="I416" s="167"/>
      <c r="J416" s="167"/>
      <c r="K416" s="167"/>
      <c r="L416" s="167" t="s">
        <v>1654</v>
      </c>
      <c r="M416" s="258"/>
      <c r="N416" s="182"/>
    </row>
    <row r="417" spans="1:14">
      <c r="A417" s="991" t="s">
        <v>529</v>
      </c>
      <c r="B417" s="190" t="s">
        <v>1656</v>
      </c>
      <c r="C417" s="167"/>
      <c r="D417" s="167"/>
      <c r="E417" s="167"/>
      <c r="F417" s="167"/>
      <c r="G417" s="167"/>
      <c r="H417" s="167"/>
      <c r="I417" s="167"/>
      <c r="J417" s="167"/>
      <c r="K417" s="167"/>
      <c r="L417" s="167" t="s">
        <v>1654</v>
      </c>
      <c r="M417" s="258"/>
      <c r="N417" s="182"/>
    </row>
    <row r="418" spans="1:14">
      <c r="A418" s="991"/>
      <c r="B418" s="190" t="s">
        <v>1657</v>
      </c>
      <c r="C418" s="167"/>
      <c r="D418" s="167"/>
      <c r="E418" s="167" t="s">
        <v>1654</v>
      </c>
      <c r="F418" s="167"/>
      <c r="G418" s="167"/>
      <c r="H418" s="167"/>
      <c r="I418" s="167"/>
      <c r="J418" s="167"/>
      <c r="K418" s="167"/>
      <c r="L418" s="167"/>
      <c r="M418" s="258"/>
      <c r="N418" s="182"/>
    </row>
    <row r="419" spans="1:14">
      <c r="A419" s="991" t="s">
        <v>1562</v>
      </c>
      <c r="B419" s="190" t="s">
        <v>1659</v>
      </c>
      <c r="C419" s="167"/>
      <c r="D419" s="167"/>
      <c r="E419" s="167"/>
      <c r="F419" s="404"/>
      <c r="G419" s="167"/>
      <c r="H419" s="167"/>
      <c r="I419" s="167"/>
      <c r="J419" s="167" t="s">
        <v>1654</v>
      </c>
      <c r="K419" s="167"/>
      <c r="L419" s="167"/>
      <c r="M419" s="258"/>
      <c r="N419" s="182"/>
    </row>
    <row r="420" spans="1:14">
      <c r="A420" s="991"/>
      <c r="B420" s="190" t="s">
        <v>1800</v>
      </c>
      <c r="C420" s="167"/>
      <c r="D420" s="167"/>
      <c r="E420" s="167"/>
      <c r="F420" s="167"/>
      <c r="G420" s="167"/>
      <c r="H420" s="167"/>
      <c r="I420" s="167" t="s">
        <v>1654</v>
      </c>
      <c r="J420" s="167"/>
      <c r="K420" s="167"/>
      <c r="L420" s="167" t="s">
        <v>1654</v>
      </c>
      <c r="M420" s="258"/>
      <c r="N420" s="182"/>
    </row>
    <row r="421" spans="1:14">
      <c r="A421" s="167" t="s">
        <v>1660</v>
      </c>
      <c r="B421" s="190" t="s">
        <v>1661</v>
      </c>
      <c r="C421" s="167"/>
      <c r="D421" s="167"/>
      <c r="E421" s="167"/>
      <c r="F421" s="167"/>
      <c r="G421" s="167"/>
      <c r="H421" s="167"/>
      <c r="I421" s="167"/>
      <c r="J421" s="167"/>
      <c r="K421" s="167"/>
      <c r="L421" s="167" t="s">
        <v>1654</v>
      </c>
      <c r="M421" s="258"/>
      <c r="N421" s="182"/>
    </row>
    <row r="422" spans="1:14">
      <c r="A422" s="991" t="s">
        <v>1662</v>
      </c>
      <c r="B422" s="190" t="s">
        <v>1663</v>
      </c>
      <c r="C422" s="167"/>
      <c r="D422" s="167"/>
      <c r="E422" s="167"/>
      <c r="F422" s="167"/>
      <c r="G422" s="167"/>
      <c r="H422" s="167"/>
      <c r="I422" s="167"/>
      <c r="J422" s="167"/>
      <c r="K422" s="167"/>
      <c r="L422" s="167" t="s">
        <v>1654</v>
      </c>
      <c r="M422" s="258"/>
      <c r="N422" s="182"/>
    </row>
    <row r="423" spans="1:14">
      <c r="A423" s="991"/>
      <c r="B423" s="190" t="s">
        <v>1664</v>
      </c>
      <c r="C423" s="167"/>
      <c r="D423" s="167"/>
      <c r="E423" s="167"/>
      <c r="F423" s="167"/>
      <c r="G423" s="167"/>
      <c r="H423" s="167"/>
      <c r="I423" s="167"/>
      <c r="J423" s="167"/>
      <c r="K423" s="167"/>
      <c r="L423" s="167" t="s">
        <v>1654</v>
      </c>
      <c r="M423" s="258"/>
      <c r="N423" s="182"/>
    </row>
    <row r="424" spans="1:14">
      <c r="A424" s="991" t="s">
        <v>1665</v>
      </c>
      <c r="B424" s="190" t="s">
        <v>1666</v>
      </c>
      <c r="C424" s="167"/>
      <c r="D424" s="167"/>
      <c r="E424" s="167"/>
      <c r="F424" s="167"/>
      <c r="G424" s="167"/>
      <c r="H424" s="167"/>
      <c r="I424" s="167"/>
      <c r="J424" s="167"/>
      <c r="K424" s="167"/>
      <c r="L424" s="167" t="s">
        <v>1654</v>
      </c>
      <c r="M424" s="258"/>
      <c r="N424" s="182"/>
    </row>
    <row r="425" spans="1:14">
      <c r="A425" s="991"/>
      <c r="B425" s="190" t="s">
        <v>1667</v>
      </c>
      <c r="C425" s="167"/>
      <c r="D425" s="167"/>
      <c r="E425" s="167"/>
      <c r="F425" s="167"/>
      <c r="G425" s="167"/>
      <c r="H425" s="167"/>
      <c r="I425" s="167"/>
      <c r="J425" s="167"/>
      <c r="K425" s="167" t="s">
        <v>1654</v>
      </c>
      <c r="L425" s="167"/>
      <c r="M425" s="258"/>
      <c r="N425" s="182"/>
    </row>
    <row r="426" spans="1:14">
      <c r="A426" s="991"/>
      <c r="B426" s="190" t="s">
        <v>1668</v>
      </c>
      <c r="C426" s="167"/>
      <c r="D426" s="167"/>
      <c r="E426" s="167"/>
      <c r="F426" s="167"/>
      <c r="G426" s="167"/>
      <c r="H426" s="167"/>
      <c r="I426" s="167"/>
      <c r="J426" s="167"/>
      <c r="K426" s="167"/>
      <c r="L426" s="167" t="s">
        <v>1654</v>
      </c>
      <c r="M426" s="258"/>
      <c r="N426" s="182"/>
    </row>
    <row r="427" spans="1:14">
      <c r="A427" s="991" t="s">
        <v>257</v>
      </c>
      <c r="B427" s="190" t="s">
        <v>1669</v>
      </c>
      <c r="C427" s="167"/>
      <c r="D427" s="167"/>
      <c r="E427" s="167"/>
      <c r="F427" s="167"/>
      <c r="G427" s="167"/>
      <c r="H427" s="167"/>
      <c r="I427" s="167"/>
      <c r="J427" s="167"/>
      <c r="K427" s="167" t="s">
        <v>1654</v>
      </c>
      <c r="L427" s="167"/>
      <c r="M427" s="258"/>
      <c r="N427" s="182"/>
    </row>
    <row r="428" spans="1:14">
      <c r="A428" s="991"/>
      <c r="B428" s="190" t="s">
        <v>1670</v>
      </c>
      <c r="C428" s="167" t="s">
        <v>1654</v>
      </c>
      <c r="D428" s="167"/>
      <c r="E428" s="167" t="s">
        <v>1654</v>
      </c>
      <c r="F428" s="167"/>
      <c r="G428" s="167"/>
      <c r="H428" s="167"/>
      <c r="I428" s="167"/>
      <c r="J428" s="167"/>
      <c r="K428" s="167"/>
      <c r="L428" s="167"/>
      <c r="M428" s="258"/>
      <c r="N428" s="182"/>
    </row>
    <row r="429" spans="1:14">
      <c r="A429" s="991"/>
      <c r="B429" s="190" t="s">
        <v>1672</v>
      </c>
      <c r="C429" s="167" t="s">
        <v>1654</v>
      </c>
      <c r="D429" s="167"/>
      <c r="E429" s="167" t="s">
        <v>1654</v>
      </c>
      <c r="F429" s="167"/>
      <c r="G429" s="167"/>
      <c r="H429" s="167"/>
      <c r="I429" s="167"/>
      <c r="J429" s="167"/>
      <c r="K429" s="167"/>
      <c r="L429" s="167"/>
      <c r="M429" s="258"/>
      <c r="N429" s="182"/>
    </row>
    <row r="430" spans="1:14">
      <c r="A430" s="991"/>
      <c r="B430" s="190" t="s">
        <v>1675</v>
      </c>
      <c r="C430" s="167"/>
      <c r="D430" s="167"/>
      <c r="E430" s="167"/>
      <c r="F430" s="167"/>
      <c r="G430" s="167"/>
      <c r="H430" s="167"/>
      <c r="I430" s="167"/>
      <c r="J430" s="167"/>
      <c r="K430" s="167" t="s">
        <v>1654</v>
      </c>
      <c r="L430" s="167"/>
      <c r="M430" s="258"/>
      <c r="N430" s="182"/>
    </row>
    <row r="431" spans="1:14">
      <c r="A431" s="991"/>
      <c r="B431" s="190" t="s">
        <v>1676</v>
      </c>
      <c r="C431" s="167"/>
      <c r="D431" s="167"/>
      <c r="E431" s="167"/>
      <c r="F431" s="167"/>
      <c r="G431" s="167"/>
      <c r="H431" s="167"/>
      <c r="I431" s="167"/>
      <c r="J431" s="167"/>
      <c r="K431" s="167"/>
      <c r="L431" s="167" t="s">
        <v>1654</v>
      </c>
      <c r="M431" s="258"/>
      <c r="N431" s="182"/>
    </row>
    <row r="432" spans="1:14">
      <c r="A432" s="991"/>
      <c r="B432" s="190" t="s">
        <v>1677</v>
      </c>
      <c r="C432" s="167" t="s">
        <v>1654</v>
      </c>
      <c r="D432" s="167"/>
      <c r="E432" s="167"/>
      <c r="F432" s="167"/>
      <c r="G432" s="167"/>
      <c r="H432" s="167"/>
      <c r="I432" s="167"/>
      <c r="J432" s="167"/>
      <c r="K432" s="167"/>
      <c r="L432" s="167"/>
      <c r="M432" s="258"/>
      <c r="N432" s="182"/>
    </row>
    <row r="433" spans="1:14">
      <c r="A433" s="991"/>
      <c r="B433" s="190" t="s">
        <v>1674</v>
      </c>
      <c r="C433" s="167"/>
      <c r="D433" s="167"/>
      <c r="E433" s="167"/>
      <c r="F433" s="167"/>
      <c r="G433" s="167"/>
      <c r="H433" s="167"/>
      <c r="I433" s="167"/>
      <c r="J433" s="167"/>
      <c r="K433" s="167" t="s">
        <v>1654</v>
      </c>
      <c r="L433" s="167"/>
      <c r="M433" s="258"/>
      <c r="N433" s="182"/>
    </row>
    <row r="434" spans="1:14">
      <c r="A434" s="167" t="s">
        <v>905</v>
      </c>
      <c r="B434" s="190" t="s">
        <v>1678</v>
      </c>
      <c r="C434" s="167"/>
      <c r="D434" s="167"/>
      <c r="E434" s="167"/>
      <c r="F434" s="167"/>
      <c r="G434" s="167"/>
      <c r="H434" s="167" t="s">
        <v>1654</v>
      </c>
      <c r="I434" s="167"/>
      <c r="J434" s="167"/>
      <c r="K434" s="167"/>
      <c r="L434" s="167"/>
      <c r="M434" s="258"/>
      <c r="N434" s="182"/>
    </row>
    <row r="435" spans="1:14">
      <c r="A435" s="167" t="s">
        <v>1679</v>
      </c>
      <c r="B435" s="190" t="s">
        <v>1680</v>
      </c>
      <c r="C435" s="167"/>
      <c r="D435" s="167"/>
      <c r="E435" s="167"/>
      <c r="F435" s="167"/>
      <c r="G435" s="167"/>
      <c r="H435" s="167"/>
      <c r="I435" s="167"/>
      <c r="J435" s="167"/>
      <c r="K435" s="167"/>
      <c r="L435" s="167" t="s">
        <v>1654</v>
      </c>
      <c r="M435" s="258"/>
      <c r="N435" s="182"/>
    </row>
    <row r="436" spans="1:14">
      <c r="A436" s="167" t="s">
        <v>908</v>
      </c>
      <c r="B436" s="190" t="s">
        <v>1681</v>
      </c>
      <c r="C436" s="167"/>
      <c r="D436" s="167"/>
      <c r="E436" s="167"/>
      <c r="F436" s="167"/>
      <c r="G436" s="167"/>
      <c r="H436" s="167"/>
      <c r="I436" s="167"/>
      <c r="J436" s="167"/>
      <c r="K436" s="167" t="s">
        <v>1654</v>
      </c>
      <c r="L436" s="167"/>
      <c r="M436" s="258"/>
      <c r="N436" s="182"/>
    </row>
    <row r="437" spans="1:14">
      <c r="A437" s="167" t="s">
        <v>906</v>
      </c>
      <c r="B437" s="190" t="s">
        <v>1682</v>
      </c>
      <c r="C437" s="167"/>
      <c r="D437" s="167" t="s">
        <v>1654</v>
      </c>
      <c r="E437" s="167"/>
      <c r="F437" s="167"/>
      <c r="G437" s="167"/>
      <c r="H437" s="167"/>
      <c r="I437" s="167"/>
      <c r="J437" s="167"/>
      <c r="K437" s="167"/>
      <c r="L437" s="167"/>
      <c r="M437" s="258"/>
      <c r="N437" s="182"/>
    </row>
    <row r="438" spans="1:14">
      <c r="A438" s="991" t="s">
        <v>909</v>
      </c>
      <c r="B438" s="190" t="s">
        <v>1813</v>
      </c>
      <c r="C438" s="167"/>
      <c r="D438" s="167"/>
      <c r="E438" s="167"/>
      <c r="F438" s="167"/>
      <c r="G438" s="167"/>
      <c r="H438" s="167"/>
      <c r="I438" s="167"/>
      <c r="J438" s="167"/>
      <c r="K438" s="167"/>
      <c r="L438" s="167" t="s">
        <v>1654</v>
      </c>
      <c r="M438" s="258"/>
      <c r="N438" s="182"/>
    </row>
    <row r="439" spans="1:14">
      <c r="A439" s="991"/>
      <c r="B439" s="190" t="s">
        <v>1683</v>
      </c>
      <c r="C439" s="167"/>
      <c r="D439" s="167"/>
      <c r="E439" s="167"/>
      <c r="F439" s="167"/>
      <c r="G439" s="167"/>
      <c r="H439" s="167" t="s">
        <v>1654</v>
      </c>
      <c r="I439" s="167"/>
      <c r="J439" s="167"/>
      <c r="K439" s="167"/>
      <c r="L439" s="167"/>
      <c r="M439" s="258"/>
      <c r="N439" s="182"/>
    </row>
    <row r="440" spans="1:14">
      <c r="A440" s="991"/>
      <c r="B440" s="190" t="s">
        <v>1684</v>
      </c>
      <c r="C440" s="167" t="s">
        <v>1654</v>
      </c>
      <c r="D440" s="167"/>
      <c r="E440" s="167"/>
      <c r="F440" s="167"/>
      <c r="G440" s="167"/>
      <c r="H440" s="167"/>
      <c r="I440" s="167"/>
      <c r="J440" s="167"/>
      <c r="K440" s="167"/>
      <c r="L440" s="167"/>
      <c r="M440" s="258"/>
      <c r="N440" s="182"/>
    </row>
    <row r="441" spans="1:14">
      <c r="A441" s="991"/>
      <c r="B441" s="190" t="s">
        <v>1814</v>
      </c>
      <c r="C441" s="167"/>
      <c r="D441" s="167"/>
      <c r="E441" s="167"/>
      <c r="F441" s="167"/>
      <c r="G441" s="167"/>
      <c r="H441" s="167"/>
      <c r="I441" s="167"/>
      <c r="J441" s="167"/>
      <c r="K441" s="167" t="s">
        <v>1654</v>
      </c>
      <c r="L441" s="167"/>
      <c r="M441" s="258"/>
      <c r="N441" s="182"/>
    </row>
    <row r="442" spans="1:14">
      <c r="A442" s="991"/>
      <c r="B442" s="190" t="s">
        <v>1685</v>
      </c>
      <c r="C442" s="167"/>
      <c r="D442" s="167"/>
      <c r="E442" s="167"/>
      <c r="F442" s="167"/>
      <c r="G442" s="167"/>
      <c r="H442" s="167"/>
      <c r="I442" s="167"/>
      <c r="J442" s="167"/>
      <c r="K442" s="167" t="s">
        <v>1654</v>
      </c>
      <c r="L442" s="167"/>
      <c r="M442" s="258"/>
      <c r="N442" s="182"/>
    </row>
    <row r="443" spans="1:14">
      <c r="A443" s="991"/>
      <c r="B443" s="190" t="s">
        <v>1686</v>
      </c>
      <c r="C443" s="167"/>
      <c r="D443" s="167"/>
      <c r="E443" s="167"/>
      <c r="F443" s="167"/>
      <c r="G443" s="167"/>
      <c r="H443" s="167"/>
      <c r="I443" s="167"/>
      <c r="J443" s="167"/>
      <c r="K443" s="167"/>
      <c r="L443" s="167" t="s">
        <v>1654</v>
      </c>
      <c r="M443" s="258"/>
      <c r="N443" s="182"/>
    </row>
    <row r="444" spans="1:14">
      <c r="A444" s="991"/>
      <c r="B444" s="190" t="s">
        <v>1687</v>
      </c>
      <c r="C444" s="167"/>
      <c r="D444" s="167"/>
      <c r="E444" s="167"/>
      <c r="F444" s="167"/>
      <c r="G444" s="167"/>
      <c r="H444" s="167"/>
      <c r="I444" s="167"/>
      <c r="J444" s="167"/>
      <c r="K444" s="167" t="s">
        <v>1654</v>
      </c>
      <c r="L444" s="167"/>
      <c r="M444" s="258"/>
      <c r="N444" s="182"/>
    </row>
    <row r="445" spans="1:14">
      <c r="A445" s="167" t="s">
        <v>1809</v>
      </c>
      <c r="B445" s="190" t="s">
        <v>1810</v>
      </c>
      <c r="C445" s="167"/>
      <c r="D445" s="167"/>
      <c r="E445" s="167"/>
      <c r="F445" s="167"/>
      <c r="G445" s="167"/>
      <c r="H445" s="167"/>
      <c r="I445" s="167"/>
      <c r="J445" s="167"/>
      <c r="K445" s="167"/>
      <c r="L445" s="167" t="s">
        <v>1654</v>
      </c>
      <c r="M445" s="258"/>
      <c r="N445" s="182"/>
    </row>
    <row r="446" spans="1:14">
      <c r="A446" s="991" t="s">
        <v>903</v>
      </c>
      <c r="B446" s="189" t="s">
        <v>1688</v>
      </c>
      <c r="C446" s="258"/>
      <c r="D446" s="258"/>
      <c r="E446" s="258"/>
      <c r="F446" s="258"/>
      <c r="G446" s="258"/>
      <c r="H446" s="258"/>
      <c r="I446" s="258"/>
      <c r="J446" s="258"/>
      <c r="K446" s="258"/>
      <c r="L446" s="258" t="s">
        <v>1654</v>
      </c>
      <c r="M446" s="258"/>
      <c r="N446" s="182"/>
    </row>
    <row r="447" spans="1:14">
      <c r="A447" s="991"/>
      <c r="B447" s="190" t="s">
        <v>1689</v>
      </c>
      <c r="C447" s="167"/>
      <c r="D447" s="167"/>
      <c r="E447" s="167"/>
      <c r="F447" s="167"/>
      <c r="G447" s="167"/>
      <c r="H447" s="167"/>
      <c r="I447" s="167"/>
      <c r="J447" s="167"/>
      <c r="K447" s="167"/>
      <c r="L447" s="167" t="s">
        <v>1654</v>
      </c>
      <c r="M447" s="258"/>
      <c r="N447" s="182"/>
    </row>
    <row r="448" spans="1:14">
      <c r="A448" s="991" t="s">
        <v>1690</v>
      </c>
      <c r="B448" s="190" t="s">
        <v>1691</v>
      </c>
      <c r="C448" s="167"/>
      <c r="D448" s="167"/>
      <c r="E448" s="167"/>
      <c r="F448" s="167"/>
      <c r="G448" s="167"/>
      <c r="H448" s="167"/>
      <c r="I448" s="167"/>
      <c r="J448" s="167"/>
      <c r="K448" s="167"/>
      <c r="L448" s="167" t="s">
        <v>1654</v>
      </c>
      <c r="M448" s="258"/>
      <c r="N448" s="182"/>
    </row>
    <row r="449" spans="1:14">
      <c r="A449" s="991"/>
      <c r="B449" s="190" t="s">
        <v>1692</v>
      </c>
      <c r="C449" s="167"/>
      <c r="D449" s="167"/>
      <c r="E449" s="167"/>
      <c r="F449" s="167"/>
      <c r="G449" s="167"/>
      <c r="H449" s="167"/>
      <c r="I449" s="167"/>
      <c r="J449" s="167"/>
      <c r="K449" s="167"/>
      <c r="L449" s="167" t="s">
        <v>1654</v>
      </c>
      <c r="M449" s="258"/>
      <c r="N449" s="182"/>
    </row>
    <row r="450" spans="1:14">
      <c r="A450" s="991" t="s">
        <v>911</v>
      </c>
      <c r="B450" s="190" t="s">
        <v>1693</v>
      </c>
      <c r="C450" s="167" t="s">
        <v>1654</v>
      </c>
      <c r="D450" s="167"/>
      <c r="E450" s="167"/>
      <c r="F450" s="167"/>
      <c r="G450" s="167"/>
      <c r="H450" s="167"/>
      <c r="I450" s="167"/>
      <c r="J450" s="167"/>
      <c r="K450" s="167"/>
      <c r="L450" s="167"/>
      <c r="M450" s="258"/>
      <c r="N450" s="182"/>
    </row>
    <row r="451" spans="1:14">
      <c r="A451" s="991"/>
      <c r="B451" s="190" t="s">
        <v>1694</v>
      </c>
      <c r="C451" s="167" t="s">
        <v>1654</v>
      </c>
      <c r="D451" s="167"/>
      <c r="E451" s="167"/>
      <c r="F451" s="167"/>
      <c r="G451" s="167"/>
      <c r="H451" s="167"/>
      <c r="I451" s="167"/>
      <c r="J451" s="167"/>
      <c r="K451" s="167"/>
      <c r="L451" s="167"/>
      <c r="M451" s="258"/>
      <c r="N451" s="182"/>
    </row>
    <row r="452" spans="1:14">
      <c r="A452" s="991"/>
      <c r="B452" s="190" t="s">
        <v>1815</v>
      </c>
      <c r="C452" s="167"/>
      <c r="D452" s="167"/>
      <c r="E452" s="167"/>
      <c r="F452" s="167"/>
      <c r="G452" s="167"/>
      <c r="H452" s="167"/>
      <c r="I452" s="167"/>
      <c r="J452" s="167"/>
      <c r="K452" s="167" t="s">
        <v>1654</v>
      </c>
      <c r="L452" s="167"/>
      <c r="M452" s="258"/>
      <c r="N452" s="182"/>
    </row>
    <row r="453" spans="1:14">
      <c r="A453" s="991"/>
      <c r="B453" s="190" t="s">
        <v>1695</v>
      </c>
      <c r="C453" s="167" t="s">
        <v>1654</v>
      </c>
      <c r="D453" s="167"/>
      <c r="E453" s="167"/>
      <c r="F453" s="167"/>
      <c r="G453" s="167"/>
      <c r="H453" s="167"/>
      <c r="I453" s="167"/>
      <c r="J453" s="167"/>
      <c r="K453" s="167"/>
      <c r="L453" s="167"/>
      <c r="M453" s="258"/>
      <c r="N453" s="182"/>
    </row>
    <row r="454" spans="1:14">
      <c r="A454" s="991" t="s">
        <v>907</v>
      </c>
      <c r="B454" s="190" t="s">
        <v>1696</v>
      </c>
      <c r="C454" s="167" t="s">
        <v>1654</v>
      </c>
      <c r="D454" s="167"/>
      <c r="E454" s="167"/>
      <c r="F454" s="167"/>
      <c r="G454" s="167"/>
      <c r="H454" s="167"/>
      <c r="I454" s="167"/>
      <c r="J454" s="167"/>
      <c r="K454" s="167"/>
      <c r="L454" s="167"/>
      <c r="M454" s="258"/>
      <c r="N454" s="182"/>
    </row>
    <row r="455" spans="1:14">
      <c r="A455" s="991"/>
      <c r="B455" s="190" t="s">
        <v>1697</v>
      </c>
      <c r="C455" s="167" t="s">
        <v>1654</v>
      </c>
      <c r="D455" s="167"/>
      <c r="E455" s="167" t="s">
        <v>1654</v>
      </c>
      <c r="F455" s="167"/>
      <c r="G455" s="167"/>
      <c r="H455" s="167"/>
      <c r="I455" s="167"/>
      <c r="J455" s="167"/>
      <c r="K455" s="167"/>
      <c r="L455" s="167"/>
      <c r="M455" s="258"/>
      <c r="N455" s="182"/>
    </row>
    <row r="456" spans="1:14">
      <c r="A456" s="991"/>
      <c r="B456" s="190" t="s">
        <v>1698</v>
      </c>
      <c r="C456" s="167" t="s">
        <v>1654</v>
      </c>
      <c r="D456" s="167"/>
      <c r="E456" s="167" t="s">
        <v>1654</v>
      </c>
      <c r="F456" s="167"/>
      <c r="G456" s="167"/>
      <c r="H456" s="167"/>
      <c r="I456" s="167"/>
      <c r="J456" s="167"/>
      <c r="K456" s="167"/>
      <c r="L456" s="167"/>
      <c r="M456" s="258"/>
      <c r="N456" s="182"/>
    </row>
    <row r="457" spans="1:14">
      <c r="A457" s="991"/>
      <c r="B457" s="190" t="s">
        <v>1699</v>
      </c>
      <c r="C457" s="167"/>
      <c r="D457" s="167"/>
      <c r="E457" s="167" t="s">
        <v>1654</v>
      </c>
      <c r="F457" s="167"/>
      <c r="G457" s="167"/>
      <c r="H457" s="167"/>
      <c r="I457" s="167"/>
      <c r="J457" s="167"/>
      <c r="K457" s="167"/>
      <c r="L457" s="167"/>
      <c r="M457" s="258"/>
      <c r="N457" s="182"/>
    </row>
    <row r="458" spans="1:14">
      <c r="A458" s="991"/>
      <c r="B458" s="190" t="s">
        <v>1700</v>
      </c>
      <c r="C458" s="167"/>
      <c r="D458" s="167"/>
      <c r="E458" s="167" t="s">
        <v>1654</v>
      </c>
      <c r="F458" s="167"/>
      <c r="G458" s="167"/>
      <c r="H458" s="167"/>
      <c r="I458" s="167"/>
      <c r="J458" s="167"/>
      <c r="K458" s="167"/>
      <c r="L458" s="167"/>
      <c r="M458" s="258"/>
      <c r="N458" s="182"/>
    </row>
    <row r="459" spans="1:14">
      <c r="A459" s="991"/>
      <c r="B459" s="190" t="s">
        <v>1811</v>
      </c>
      <c r="C459" s="167" t="s">
        <v>1654</v>
      </c>
      <c r="D459" s="167"/>
      <c r="E459" s="167" t="s">
        <v>1654</v>
      </c>
      <c r="F459" s="167"/>
      <c r="G459" s="167"/>
      <c r="H459" s="167"/>
      <c r="I459" s="167"/>
      <c r="J459" s="167"/>
      <c r="K459" s="167"/>
      <c r="L459" s="167"/>
      <c r="M459" s="258"/>
      <c r="N459" s="182"/>
    </row>
    <row r="460" spans="1:14">
      <c r="A460" s="991" t="s">
        <v>910</v>
      </c>
      <c r="B460" s="190" t="s">
        <v>1702</v>
      </c>
      <c r="C460" s="167"/>
      <c r="D460" s="167"/>
      <c r="E460" s="167"/>
      <c r="F460" s="167"/>
      <c r="G460" s="167"/>
      <c r="H460" s="167"/>
      <c r="I460" s="167"/>
      <c r="J460" s="167"/>
      <c r="K460" s="167"/>
      <c r="L460" s="167" t="s">
        <v>1654</v>
      </c>
      <c r="M460" s="258"/>
      <c r="N460" s="182"/>
    </row>
    <row r="461" spans="1:14">
      <c r="A461" s="991"/>
      <c r="B461" s="190" t="s">
        <v>1703</v>
      </c>
      <c r="C461" s="167"/>
      <c r="D461" s="167"/>
      <c r="E461" s="167"/>
      <c r="F461" s="167"/>
      <c r="G461" s="167"/>
      <c r="H461" s="167"/>
      <c r="I461" s="167"/>
      <c r="J461" s="167"/>
      <c r="K461" s="167"/>
      <c r="L461" s="167" t="s">
        <v>1654</v>
      </c>
      <c r="M461" s="258"/>
      <c r="N461" s="182"/>
    </row>
    <row r="462" spans="1:14">
      <c r="A462" s="991"/>
      <c r="B462" s="190" t="s">
        <v>1704</v>
      </c>
      <c r="C462" s="167"/>
      <c r="D462" s="167"/>
      <c r="E462" s="167"/>
      <c r="F462" s="167"/>
      <c r="G462" s="167"/>
      <c r="H462" s="167"/>
      <c r="I462" s="167"/>
      <c r="J462" s="167"/>
      <c r="K462" s="167"/>
      <c r="L462" s="167"/>
      <c r="M462" s="258" t="s">
        <v>1654</v>
      </c>
      <c r="N462" s="890" t="s">
        <v>1802</v>
      </c>
    </row>
    <row r="463" spans="1:14">
      <c r="A463" s="991"/>
      <c r="B463" s="190" t="s">
        <v>1706</v>
      </c>
      <c r="C463" s="167"/>
      <c r="D463" s="167"/>
      <c r="E463" s="167"/>
      <c r="F463" s="167"/>
      <c r="G463" s="167"/>
      <c r="H463" s="167"/>
      <c r="I463" s="167"/>
      <c r="J463" s="167"/>
      <c r="K463" s="167" t="s">
        <v>1654</v>
      </c>
      <c r="L463" s="167"/>
      <c r="M463" s="258"/>
      <c r="N463" s="182"/>
    </row>
    <row r="464" spans="1:14">
      <c r="A464" s="991"/>
      <c r="B464" s="190" t="s">
        <v>1707</v>
      </c>
      <c r="C464" s="167"/>
      <c r="D464" s="167"/>
      <c r="E464" s="167"/>
      <c r="F464" s="167"/>
      <c r="G464" s="167"/>
      <c r="H464" s="167"/>
      <c r="I464" s="167"/>
      <c r="J464" s="167"/>
      <c r="K464" s="167"/>
      <c r="L464" s="167"/>
      <c r="M464" s="407" t="s">
        <v>1654</v>
      </c>
      <c r="N464" s="891" t="s">
        <v>1803</v>
      </c>
    </row>
    <row r="465" spans="1:14">
      <c r="A465" s="991"/>
      <c r="B465" s="190" t="s">
        <v>1709</v>
      </c>
      <c r="C465" s="167" t="s">
        <v>1654</v>
      </c>
      <c r="D465" s="167"/>
      <c r="E465" s="167"/>
      <c r="F465" s="167"/>
      <c r="G465" s="167"/>
      <c r="H465" s="167"/>
      <c r="I465" s="167"/>
      <c r="J465" s="167"/>
      <c r="K465" s="167"/>
      <c r="L465" s="167"/>
      <c r="M465" s="258"/>
      <c r="N465" s="182"/>
    </row>
    <row r="466" spans="1:14">
      <c r="A466" s="991"/>
      <c r="B466" s="189" t="s">
        <v>1713</v>
      </c>
      <c r="C466" s="167"/>
      <c r="D466" s="167"/>
      <c r="E466" s="167"/>
      <c r="F466" s="167"/>
      <c r="G466" s="167"/>
      <c r="H466" s="167"/>
      <c r="I466" s="167"/>
      <c r="J466" s="167"/>
      <c r="K466" s="167"/>
      <c r="L466" s="167"/>
      <c r="M466" s="258" t="s">
        <v>1654</v>
      </c>
      <c r="N466" s="890" t="s">
        <v>1804</v>
      </c>
    </row>
    <row r="467" spans="1:14">
      <c r="A467" s="991"/>
      <c r="B467" s="190" t="s">
        <v>1710</v>
      </c>
      <c r="C467" s="167"/>
      <c r="D467" s="167" t="s">
        <v>1654</v>
      </c>
      <c r="E467" s="167"/>
      <c r="F467" s="167"/>
      <c r="G467" s="167"/>
      <c r="H467" s="167"/>
      <c r="I467" s="167"/>
      <c r="J467" s="167"/>
      <c r="K467" s="167"/>
      <c r="L467" s="167"/>
      <c r="M467" s="258"/>
      <c r="N467" s="182"/>
    </row>
    <row r="468" spans="1:14">
      <c r="A468" s="991"/>
      <c r="B468" s="190" t="s">
        <v>1711</v>
      </c>
      <c r="C468" s="167"/>
      <c r="D468" s="167"/>
      <c r="E468" s="167" t="s">
        <v>1654</v>
      </c>
      <c r="F468" s="167"/>
      <c r="G468" s="167"/>
      <c r="H468" s="167"/>
      <c r="I468" s="167"/>
      <c r="J468" s="167"/>
      <c r="K468" s="167"/>
      <c r="L468" s="167"/>
      <c r="M468" s="258"/>
      <c r="N468" s="182"/>
    </row>
    <row r="469" spans="1:14">
      <c r="A469" s="991"/>
      <c r="B469" s="190" t="s">
        <v>1715</v>
      </c>
      <c r="C469" s="167"/>
      <c r="D469" s="167" t="s">
        <v>1654</v>
      </c>
      <c r="E469" s="167"/>
      <c r="F469" s="167"/>
      <c r="G469" s="167"/>
      <c r="H469" s="167"/>
      <c r="I469" s="167"/>
      <c r="J469" s="167"/>
      <c r="K469" s="167"/>
      <c r="L469" s="167"/>
      <c r="M469" s="258"/>
      <c r="N469" s="182"/>
    </row>
    <row r="470" spans="1:14">
      <c r="A470" s="991"/>
      <c r="B470" s="190" t="s">
        <v>1716</v>
      </c>
      <c r="C470" s="167" t="s">
        <v>1654</v>
      </c>
      <c r="D470" s="167"/>
      <c r="E470" s="167"/>
      <c r="F470" s="167"/>
      <c r="G470" s="167"/>
      <c r="H470" s="167"/>
      <c r="I470" s="167"/>
      <c r="J470" s="167"/>
      <c r="K470" s="167"/>
      <c r="L470" s="167"/>
      <c r="M470" s="258"/>
      <c r="N470" s="182"/>
    </row>
    <row r="471" spans="1:14">
      <c r="A471" s="991"/>
      <c r="B471" s="190" t="s">
        <v>1717</v>
      </c>
      <c r="C471" s="167" t="s">
        <v>1654</v>
      </c>
      <c r="D471" s="167"/>
      <c r="E471" s="167"/>
      <c r="F471" s="167"/>
      <c r="G471" s="167"/>
      <c r="H471" s="167"/>
      <c r="I471" s="167"/>
      <c r="J471" s="167"/>
      <c r="K471" s="167"/>
      <c r="L471" s="167"/>
      <c r="M471" s="258"/>
      <c r="N471" s="182"/>
    </row>
    <row r="472" spans="1:14">
      <c r="A472" s="991" t="s">
        <v>243</v>
      </c>
      <c r="B472" s="190" t="s">
        <v>1718</v>
      </c>
      <c r="C472" s="167"/>
      <c r="D472" s="167"/>
      <c r="E472" s="167"/>
      <c r="F472" s="167"/>
      <c r="G472" s="167"/>
      <c r="H472" s="167"/>
      <c r="I472" s="167"/>
      <c r="J472" s="167"/>
      <c r="K472" s="167" t="s">
        <v>1654</v>
      </c>
      <c r="L472" s="167"/>
      <c r="M472" s="258"/>
      <c r="N472" s="182"/>
    </row>
    <row r="473" spans="1:14">
      <c r="A473" s="991"/>
      <c r="B473" s="190" t="s">
        <v>1722</v>
      </c>
      <c r="C473" s="167"/>
      <c r="D473" s="167"/>
      <c r="E473" s="167"/>
      <c r="F473" s="167"/>
      <c r="G473" s="167"/>
      <c r="H473" s="167"/>
      <c r="I473" s="167"/>
      <c r="J473" s="167"/>
      <c r="K473" s="167" t="s">
        <v>1654</v>
      </c>
      <c r="L473" s="167"/>
      <c r="M473" s="258"/>
      <c r="N473" s="182"/>
    </row>
    <row r="474" spans="1:14">
      <c r="A474" s="991"/>
      <c r="B474" s="190" t="s">
        <v>1723</v>
      </c>
      <c r="C474" s="167"/>
      <c r="D474" s="167"/>
      <c r="E474" s="167"/>
      <c r="F474" s="167"/>
      <c r="G474" s="167"/>
      <c r="H474" s="167"/>
      <c r="I474" s="167"/>
      <c r="J474" s="167"/>
      <c r="K474" s="167" t="s">
        <v>1654</v>
      </c>
      <c r="L474" s="167"/>
      <c r="M474" s="258"/>
      <c r="N474" s="182"/>
    </row>
    <row r="475" spans="1:14">
      <c r="A475" s="991"/>
      <c r="B475" s="190" t="s">
        <v>1724</v>
      </c>
      <c r="C475" s="167"/>
      <c r="D475" s="167"/>
      <c r="E475" s="167"/>
      <c r="F475" s="167"/>
      <c r="G475" s="167"/>
      <c r="H475" s="167"/>
      <c r="I475" s="167"/>
      <c r="J475" s="167"/>
      <c r="K475" s="167"/>
      <c r="L475" s="167" t="s">
        <v>1654</v>
      </c>
      <c r="M475" s="258"/>
      <c r="N475" s="182"/>
    </row>
    <row r="476" spans="1:14">
      <c r="A476" s="991"/>
      <c r="B476" s="190" t="s">
        <v>1725</v>
      </c>
      <c r="C476" s="167"/>
      <c r="D476" s="167"/>
      <c r="E476" s="167"/>
      <c r="F476" s="167"/>
      <c r="G476" s="167"/>
      <c r="H476" s="167"/>
      <c r="I476" s="167"/>
      <c r="J476" s="167"/>
      <c r="K476" s="167"/>
      <c r="L476" s="167" t="s">
        <v>1654</v>
      </c>
      <c r="M476" s="258"/>
      <c r="N476" s="182"/>
    </row>
    <row r="477" spans="1:14">
      <c r="A477" s="991"/>
      <c r="B477" s="190" t="s">
        <v>1726</v>
      </c>
      <c r="C477" s="167"/>
      <c r="D477" s="167"/>
      <c r="E477" s="167"/>
      <c r="F477" s="167"/>
      <c r="G477" s="167"/>
      <c r="H477" s="167"/>
      <c r="I477" s="167"/>
      <c r="J477" s="167"/>
      <c r="K477" s="167"/>
      <c r="L477" s="167" t="s">
        <v>1654</v>
      </c>
      <c r="M477" s="258"/>
      <c r="N477" s="182"/>
    </row>
    <row r="478" spans="1:14">
      <c r="A478" s="991"/>
      <c r="B478" s="190" t="s">
        <v>1727</v>
      </c>
      <c r="C478" s="167"/>
      <c r="D478" s="167"/>
      <c r="E478" s="167"/>
      <c r="F478" s="167"/>
      <c r="G478" s="167" t="s">
        <v>1654</v>
      </c>
      <c r="H478" s="167"/>
      <c r="I478" s="167"/>
      <c r="J478" s="167"/>
      <c r="K478" s="167"/>
      <c r="L478" s="167"/>
      <c r="M478" s="258"/>
      <c r="N478" s="182"/>
    </row>
    <row r="479" spans="1:14">
      <c r="A479" s="991"/>
      <c r="B479" s="189" t="s">
        <v>1728</v>
      </c>
      <c r="C479" s="167"/>
      <c r="D479" s="167"/>
      <c r="E479" s="167"/>
      <c r="F479" s="167"/>
      <c r="G479" s="167"/>
      <c r="H479" s="167"/>
      <c r="I479" s="167"/>
      <c r="J479" s="167"/>
      <c r="K479" s="167"/>
      <c r="L479" s="167"/>
      <c r="M479" s="407" t="s">
        <v>1654</v>
      </c>
      <c r="N479" s="891" t="s">
        <v>1805</v>
      </c>
    </row>
    <row r="480" spans="1:14">
      <c r="A480" s="991"/>
      <c r="B480" s="190" t="s">
        <v>1730</v>
      </c>
      <c r="C480" s="167"/>
      <c r="D480" s="167"/>
      <c r="E480" s="167"/>
      <c r="F480" s="167"/>
      <c r="G480" s="167"/>
      <c r="H480" s="167"/>
      <c r="I480" s="167"/>
      <c r="J480" s="167"/>
      <c r="K480" s="167"/>
      <c r="L480" s="167" t="s">
        <v>1654</v>
      </c>
      <c r="M480" s="258"/>
      <c r="N480" s="182"/>
    </row>
    <row r="481" spans="1:14">
      <c r="A481" s="991"/>
      <c r="B481" s="190" t="s">
        <v>1731</v>
      </c>
      <c r="C481" s="167"/>
      <c r="D481" s="167"/>
      <c r="E481" s="167"/>
      <c r="F481" s="167"/>
      <c r="G481" s="167"/>
      <c r="H481" s="167"/>
      <c r="I481" s="167"/>
      <c r="J481" s="167"/>
      <c r="K481" s="167"/>
      <c r="L481" s="167" t="s">
        <v>1654</v>
      </c>
      <c r="M481" s="258"/>
      <c r="N481" s="182"/>
    </row>
    <row r="482" spans="1:14">
      <c r="A482" s="991"/>
      <c r="B482" s="190" t="s">
        <v>1816</v>
      </c>
      <c r="C482" s="167"/>
      <c r="D482" s="167"/>
      <c r="E482" s="167"/>
      <c r="F482" s="167"/>
      <c r="G482" s="167"/>
      <c r="H482" s="167"/>
      <c r="I482" s="167"/>
      <c r="J482" s="167"/>
      <c r="K482" s="167" t="s">
        <v>1654</v>
      </c>
      <c r="L482" s="167"/>
      <c r="M482" s="258"/>
      <c r="N482" s="182"/>
    </row>
    <row r="483" spans="1:14">
      <c r="A483" s="991"/>
      <c r="B483" s="190" t="s">
        <v>1732</v>
      </c>
      <c r="C483" s="167"/>
      <c r="D483" s="167"/>
      <c r="E483" s="167"/>
      <c r="F483" s="167"/>
      <c r="G483" s="167"/>
      <c r="H483" s="167"/>
      <c r="I483" s="167"/>
      <c r="J483" s="167"/>
      <c r="K483" s="167" t="s">
        <v>1654</v>
      </c>
      <c r="L483" s="167"/>
      <c r="M483" s="258"/>
      <c r="N483" s="182"/>
    </row>
    <row r="484" spans="1:14">
      <c r="A484" s="991"/>
      <c r="B484" s="190" t="s">
        <v>1733</v>
      </c>
      <c r="C484" s="167"/>
      <c r="D484" s="167"/>
      <c r="E484" s="167"/>
      <c r="F484" s="167"/>
      <c r="G484" s="167"/>
      <c r="H484" s="167"/>
      <c r="I484" s="167"/>
      <c r="J484" s="167"/>
      <c r="K484" s="167"/>
      <c r="L484" s="167" t="s">
        <v>1654</v>
      </c>
      <c r="M484" s="258"/>
      <c r="N484" s="182"/>
    </row>
    <row r="485" spans="1:14">
      <c r="A485" s="991"/>
      <c r="B485" s="190" t="s">
        <v>1734</v>
      </c>
      <c r="C485" s="167"/>
      <c r="D485" s="167"/>
      <c r="E485" s="167"/>
      <c r="F485" s="167"/>
      <c r="G485" s="167"/>
      <c r="H485" s="167"/>
      <c r="I485" s="167"/>
      <c r="J485" s="167"/>
      <c r="K485" s="167"/>
      <c r="L485" s="167" t="s">
        <v>1654</v>
      </c>
      <c r="M485" s="258"/>
      <c r="N485" s="182"/>
    </row>
    <row r="486" spans="1:14">
      <c r="A486" s="991"/>
      <c r="B486" s="190" t="s">
        <v>1735</v>
      </c>
      <c r="C486" s="167"/>
      <c r="D486" s="167"/>
      <c r="E486" s="167"/>
      <c r="F486" s="167"/>
      <c r="G486" s="167"/>
      <c r="H486" s="167"/>
      <c r="I486" s="167"/>
      <c r="J486" s="167" t="s">
        <v>1654</v>
      </c>
      <c r="K486" s="167"/>
      <c r="L486" s="167"/>
      <c r="M486" s="258"/>
      <c r="N486" s="182"/>
    </row>
    <row r="487" spans="1:14">
      <c r="A487" s="991"/>
      <c r="B487" s="190" t="s">
        <v>1736</v>
      </c>
      <c r="C487" s="167" t="s">
        <v>1654</v>
      </c>
      <c r="D487" s="167"/>
      <c r="E487" s="167"/>
      <c r="F487" s="167"/>
      <c r="G487" s="167"/>
      <c r="H487" s="167"/>
      <c r="I487" s="167"/>
      <c r="J487" s="167"/>
      <c r="K487" s="167"/>
      <c r="L487" s="167"/>
      <c r="M487" s="258"/>
      <c r="N487" s="182"/>
    </row>
    <row r="488" spans="1:14">
      <c r="A488" s="991"/>
      <c r="B488" s="190" t="s">
        <v>1737</v>
      </c>
      <c r="C488" s="167"/>
      <c r="D488" s="167"/>
      <c r="E488" s="167"/>
      <c r="F488" s="167"/>
      <c r="G488" s="167"/>
      <c r="H488" s="167"/>
      <c r="I488" s="167"/>
      <c r="J488" s="167"/>
      <c r="K488" s="167"/>
      <c r="L488" s="167" t="s">
        <v>1654</v>
      </c>
      <c r="M488" s="258"/>
      <c r="N488" s="182"/>
    </row>
    <row r="489" spans="1:14">
      <c r="A489" s="991"/>
      <c r="B489" s="190" t="s">
        <v>1738</v>
      </c>
      <c r="C489" s="167"/>
      <c r="D489" s="167"/>
      <c r="E489" s="167"/>
      <c r="F489" s="167" t="s">
        <v>1654</v>
      </c>
      <c r="G489" s="167"/>
      <c r="H489" s="167"/>
      <c r="I489" s="167"/>
      <c r="J489" s="167"/>
      <c r="K489" s="167"/>
      <c r="L489" s="167"/>
      <c r="M489" s="258"/>
      <c r="N489" s="182"/>
    </row>
    <row r="490" spans="1:14">
      <c r="A490" s="991"/>
      <c r="B490" s="190" t="s">
        <v>1739</v>
      </c>
      <c r="C490" s="167"/>
      <c r="D490" s="167"/>
      <c r="E490" s="167"/>
      <c r="F490" s="167"/>
      <c r="G490" s="167"/>
      <c r="H490" s="167"/>
      <c r="I490" s="167"/>
      <c r="J490" s="167"/>
      <c r="K490" s="167"/>
      <c r="L490" s="167" t="s">
        <v>1654</v>
      </c>
      <c r="M490" s="258"/>
      <c r="N490" s="182"/>
    </row>
    <row r="491" spans="1:14">
      <c r="A491" s="991"/>
      <c r="B491" s="190" t="s">
        <v>1740</v>
      </c>
      <c r="C491" s="167"/>
      <c r="D491" s="167"/>
      <c r="E491" s="167"/>
      <c r="F491" s="167"/>
      <c r="G491" s="167"/>
      <c r="H491" s="167"/>
      <c r="I491" s="167"/>
      <c r="J491" s="167"/>
      <c r="K491" s="167"/>
      <c r="L491" s="167" t="s">
        <v>1654</v>
      </c>
      <c r="M491" s="258"/>
      <c r="N491" s="182"/>
    </row>
    <row r="492" spans="1:14">
      <c r="A492" s="991"/>
      <c r="B492" s="190" t="s">
        <v>1741</v>
      </c>
      <c r="C492" s="167"/>
      <c r="D492" s="167"/>
      <c r="E492" s="167"/>
      <c r="F492" s="167"/>
      <c r="G492" s="167"/>
      <c r="H492" s="167"/>
      <c r="I492" s="167"/>
      <c r="J492" s="167"/>
      <c r="K492" s="167"/>
      <c r="L492" s="167" t="s">
        <v>1654</v>
      </c>
      <c r="M492" s="258"/>
      <c r="N492" s="182"/>
    </row>
    <row r="493" spans="1:14">
      <c r="A493" s="991"/>
      <c r="B493" s="190" t="s">
        <v>1742</v>
      </c>
      <c r="C493" s="167"/>
      <c r="D493" s="167"/>
      <c r="E493" s="167"/>
      <c r="F493" s="167"/>
      <c r="G493" s="167"/>
      <c r="H493" s="167"/>
      <c r="I493" s="167"/>
      <c r="J493" s="167"/>
      <c r="K493" s="167"/>
      <c r="L493" s="167" t="s">
        <v>1654</v>
      </c>
      <c r="M493" s="258"/>
      <c r="N493" s="182"/>
    </row>
    <row r="494" spans="1:14">
      <c r="A494" s="991"/>
      <c r="B494" s="190" t="s">
        <v>1743</v>
      </c>
      <c r="C494" s="167"/>
      <c r="D494" s="167"/>
      <c r="E494" s="167"/>
      <c r="F494" s="167"/>
      <c r="G494" s="167"/>
      <c r="H494" s="167"/>
      <c r="I494" s="167"/>
      <c r="J494" s="167"/>
      <c r="K494" s="167" t="s">
        <v>1654</v>
      </c>
      <c r="L494" s="167"/>
      <c r="M494" s="258"/>
      <c r="N494" s="182"/>
    </row>
    <row r="495" spans="1:14">
      <c r="A495" s="991"/>
      <c r="B495" s="190" t="s">
        <v>1744</v>
      </c>
      <c r="C495" s="167" t="s">
        <v>1654</v>
      </c>
      <c r="D495" s="167"/>
      <c r="E495" s="167"/>
      <c r="F495" s="167"/>
      <c r="G495" s="167"/>
      <c r="H495" s="167"/>
      <c r="I495" s="167"/>
      <c r="J495" s="167"/>
      <c r="K495" s="167"/>
      <c r="L495" s="167"/>
      <c r="M495" s="258"/>
      <c r="N495" s="182"/>
    </row>
    <row r="496" spans="1:14">
      <c r="A496" s="991"/>
      <c r="B496" s="190" t="s">
        <v>1745</v>
      </c>
      <c r="C496" s="167"/>
      <c r="D496" s="167"/>
      <c r="E496" s="167"/>
      <c r="F496" s="167"/>
      <c r="G496" s="167"/>
      <c r="H496" s="167"/>
      <c r="I496" s="167"/>
      <c r="J496" s="167"/>
      <c r="K496" s="167"/>
      <c r="L496" s="167" t="s">
        <v>1654</v>
      </c>
      <c r="M496" s="258"/>
      <c r="N496" s="182"/>
    </row>
    <row r="497" spans="1:14">
      <c r="A497" s="991"/>
      <c r="B497" s="190" t="s">
        <v>1746</v>
      </c>
      <c r="C497" s="167"/>
      <c r="D497" s="167"/>
      <c r="E497" s="167"/>
      <c r="F497" s="167"/>
      <c r="G497" s="167"/>
      <c r="H497" s="167"/>
      <c r="I497" s="167"/>
      <c r="J497" s="167"/>
      <c r="K497" s="167"/>
      <c r="L497" s="167" t="s">
        <v>1654</v>
      </c>
      <c r="M497" s="258"/>
      <c r="N497" s="182"/>
    </row>
    <row r="498" spans="1:14">
      <c r="A498" s="991"/>
      <c r="B498" s="190" t="s">
        <v>1747</v>
      </c>
      <c r="C498" s="167"/>
      <c r="D498" s="167"/>
      <c r="E498" s="167"/>
      <c r="F498" s="167"/>
      <c r="G498" s="167"/>
      <c r="H498" s="167"/>
      <c r="I498" s="167"/>
      <c r="J498" s="167"/>
      <c r="K498" s="167" t="s">
        <v>1654</v>
      </c>
      <c r="L498" s="167"/>
      <c r="M498" s="258"/>
      <c r="N498" s="182"/>
    </row>
    <row r="499" spans="1:14">
      <c r="A499" s="991"/>
      <c r="B499" s="190" t="s">
        <v>1748</v>
      </c>
      <c r="C499" s="167"/>
      <c r="D499" s="167"/>
      <c r="E499" s="167"/>
      <c r="F499" s="167"/>
      <c r="G499" s="167"/>
      <c r="H499" s="167"/>
      <c r="I499" s="167"/>
      <c r="J499" s="167"/>
      <c r="K499" s="167"/>
      <c r="L499" s="167" t="s">
        <v>1654</v>
      </c>
      <c r="M499" s="258"/>
      <c r="N499" s="182"/>
    </row>
    <row r="500" spans="1:14">
      <c r="A500" s="991"/>
      <c r="B500" s="190" t="s">
        <v>1749</v>
      </c>
      <c r="C500" s="167"/>
      <c r="D500" s="167"/>
      <c r="E500" s="167"/>
      <c r="F500" s="167"/>
      <c r="G500" s="167"/>
      <c r="H500" s="167"/>
      <c r="I500" s="167"/>
      <c r="J500" s="167"/>
      <c r="K500" s="167" t="s">
        <v>1654</v>
      </c>
      <c r="L500" s="167"/>
      <c r="M500" s="258"/>
      <c r="N500" s="182"/>
    </row>
    <row r="501" spans="1:14">
      <c r="A501" s="991"/>
      <c r="B501" s="190" t="s">
        <v>1750</v>
      </c>
      <c r="C501" s="167" t="s">
        <v>1654</v>
      </c>
      <c r="D501" s="167"/>
      <c r="E501" s="167"/>
      <c r="F501" s="167"/>
      <c r="G501" s="167"/>
      <c r="H501" s="167"/>
      <c r="I501" s="167"/>
      <c r="J501" s="167"/>
      <c r="K501" s="167"/>
      <c r="L501" s="167"/>
      <c r="M501" s="258"/>
      <c r="N501" s="182"/>
    </row>
    <row r="502" spans="1:14">
      <c r="A502" s="991"/>
      <c r="B502" s="190" t="s">
        <v>1751</v>
      </c>
      <c r="C502" s="167"/>
      <c r="D502" s="167"/>
      <c r="E502" s="167"/>
      <c r="F502" s="167"/>
      <c r="G502" s="167"/>
      <c r="H502" s="167"/>
      <c r="I502" s="167"/>
      <c r="J502" s="167"/>
      <c r="K502" s="167" t="s">
        <v>1654</v>
      </c>
      <c r="L502" s="167"/>
      <c r="M502" s="258"/>
      <c r="N502" s="182"/>
    </row>
    <row r="503" spans="1:14">
      <c r="A503" s="991"/>
      <c r="B503" s="190" t="s">
        <v>1752</v>
      </c>
      <c r="C503" s="167"/>
      <c r="D503" s="167"/>
      <c r="E503" s="167"/>
      <c r="F503" s="167"/>
      <c r="G503" s="167"/>
      <c r="H503" s="167"/>
      <c r="I503" s="167"/>
      <c r="J503" s="167"/>
      <c r="K503" s="167" t="s">
        <v>1654</v>
      </c>
      <c r="L503" s="167"/>
      <c r="M503" s="258"/>
      <c r="N503" s="182"/>
    </row>
    <row r="504" spans="1:14">
      <c r="A504" s="991"/>
      <c r="B504" s="190" t="s">
        <v>1753</v>
      </c>
      <c r="C504" s="167" t="s">
        <v>1654</v>
      </c>
      <c r="D504" s="167"/>
      <c r="E504" s="167"/>
      <c r="F504" s="167"/>
      <c r="G504" s="167"/>
      <c r="H504" s="167"/>
      <c r="I504" s="167"/>
      <c r="J504" s="167"/>
      <c r="K504" s="167"/>
      <c r="L504" s="167"/>
      <c r="M504" s="258"/>
      <c r="N504" s="182"/>
    </row>
    <row r="505" spans="1:14">
      <c r="A505" s="991"/>
      <c r="B505" s="190" t="s">
        <v>1754</v>
      </c>
      <c r="C505" s="167"/>
      <c r="D505" s="167"/>
      <c r="E505" s="167"/>
      <c r="F505" s="167"/>
      <c r="G505" s="167"/>
      <c r="H505" s="167"/>
      <c r="I505" s="167"/>
      <c r="J505" s="167"/>
      <c r="K505" s="167" t="s">
        <v>1654</v>
      </c>
      <c r="L505" s="167"/>
      <c r="M505" s="258"/>
      <c r="N505" s="182"/>
    </row>
    <row r="506" spans="1:14">
      <c r="A506" s="991"/>
      <c r="B506" s="190" t="s">
        <v>1755</v>
      </c>
      <c r="C506" s="167"/>
      <c r="D506" s="167"/>
      <c r="E506" s="167"/>
      <c r="F506" s="167"/>
      <c r="G506" s="167"/>
      <c r="H506" s="167"/>
      <c r="I506" s="167"/>
      <c r="J506" s="167"/>
      <c r="K506" s="167"/>
      <c r="L506" s="167" t="s">
        <v>1654</v>
      </c>
      <c r="M506" s="258"/>
      <c r="N506" s="182"/>
    </row>
    <row r="507" spans="1:14">
      <c r="A507" s="991"/>
      <c r="B507" s="190" t="s">
        <v>1756</v>
      </c>
      <c r="C507" s="167"/>
      <c r="D507" s="167"/>
      <c r="E507" s="167"/>
      <c r="F507" s="167"/>
      <c r="G507" s="167"/>
      <c r="H507" s="167"/>
      <c r="I507" s="167"/>
      <c r="J507" s="167"/>
      <c r="K507" s="167" t="s">
        <v>1654</v>
      </c>
      <c r="L507" s="167"/>
      <c r="M507" s="258"/>
      <c r="N507" s="182"/>
    </row>
    <row r="508" spans="1:14">
      <c r="A508" s="991"/>
      <c r="B508" s="190" t="s">
        <v>1757</v>
      </c>
      <c r="C508" s="167"/>
      <c r="D508" s="167"/>
      <c r="E508" s="167"/>
      <c r="F508" s="167"/>
      <c r="G508" s="167"/>
      <c r="H508" s="167"/>
      <c r="I508" s="167"/>
      <c r="J508" s="167"/>
      <c r="K508" s="167"/>
      <c r="L508" s="167" t="s">
        <v>1654</v>
      </c>
      <c r="M508" s="258"/>
      <c r="N508" s="182"/>
    </row>
    <row r="509" spans="1:14">
      <c r="A509" s="991"/>
      <c r="B509" s="190" t="s">
        <v>1758</v>
      </c>
      <c r="C509" s="167"/>
      <c r="D509" s="167"/>
      <c r="E509" s="167"/>
      <c r="F509" s="167"/>
      <c r="G509" s="167"/>
      <c r="H509" s="167"/>
      <c r="I509" s="167"/>
      <c r="J509" s="167"/>
      <c r="K509" s="167"/>
      <c r="L509" s="167" t="s">
        <v>1654</v>
      </c>
      <c r="M509" s="258"/>
      <c r="N509" s="182"/>
    </row>
    <row r="510" spans="1:14">
      <c r="A510" s="991"/>
      <c r="B510" s="190" t="s">
        <v>1759</v>
      </c>
      <c r="C510" s="167"/>
      <c r="D510" s="167"/>
      <c r="E510" s="167"/>
      <c r="F510" s="167"/>
      <c r="G510" s="167"/>
      <c r="H510" s="167"/>
      <c r="I510" s="167"/>
      <c r="J510" s="167"/>
      <c r="K510" s="167"/>
      <c r="L510" s="167" t="s">
        <v>1654</v>
      </c>
      <c r="M510" s="258"/>
      <c r="N510" s="182"/>
    </row>
    <row r="511" spans="1:14">
      <c r="A511" s="991"/>
      <c r="B511" s="190" t="s">
        <v>1760</v>
      </c>
      <c r="C511" s="167"/>
      <c r="D511" s="167"/>
      <c r="E511" s="167"/>
      <c r="F511" s="167"/>
      <c r="G511" s="167"/>
      <c r="H511" s="167"/>
      <c r="I511" s="167"/>
      <c r="J511" s="167"/>
      <c r="K511" s="167"/>
      <c r="L511" s="167" t="s">
        <v>1654</v>
      </c>
      <c r="M511" s="258"/>
      <c r="N511" s="182"/>
    </row>
    <row r="512" spans="1:14">
      <c r="A512" s="991"/>
      <c r="B512" s="190" t="s">
        <v>1761</v>
      </c>
      <c r="C512" s="167"/>
      <c r="D512" s="167"/>
      <c r="E512" s="167"/>
      <c r="F512" s="167"/>
      <c r="G512" s="167"/>
      <c r="H512" s="167"/>
      <c r="I512" s="167"/>
      <c r="J512" s="167"/>
      <c r="K512" s="167"/>
      <c r="L512" s="167" t="s">
        <v>1654</v>
      </c>
      <c r="M512" s="258"/>
      <c r="N512" s="182"/>
    </row>
    <row r="513" spans="1:14">
      <c r="A513" s="991"/>
      <c r="B513" s="190" t="s">
        <v>1762</v>
      </c>
      <c r="C513" s="167"/>
      <c r="D513" s="167"/>
      <c r="E513" s="167"/>
      <c r="F513" s="167"/>
      <c r="G513" s="167"/>
      <c r="H513" s="167"/>
      <c r="I513" s="167"/>
      <c r="J513" s="167"/>
      <c r="K513" s="167"/>
      <c r="L513" s="167"/>
      <c r="M513" s="407" t="s">
        <v>1654</v>
      </c>
      <c r="N513" s="891" t="s">
        <v>1806</v>
      </c>
    </row>
    <row r="514" spans="1:14">
      <c r="A514" s="991"/>
      <c r="B514" s="190" t="s">
        <v>1764</v>
      </c>
      <c r="C514" s="167"/>
      <c r="D514" s="167"/>
      <c r="E514" s="167"/>
      <c r="F514" s="167"/>
      <c r="G514" s="167"/>
      <c r="H514" s="167"/>
      <c r="I514" s="167"/>
      <c r="J514" s="167"/>
      <c r="K514" s="167"/>
      <c r="L514" s="167" t="s">
        <v>1654</v>
      </c>
      <c r="M514" s="258"/>
      <c r="N514" s="182"/>
    </row>
    <row r="515" spans="1:14">
      <c r="A515" s="991"/>
      <c r="B515" s="190" t="s">
        <v>1765</v>
      </c>
      <c r="C515" s="167"/>
      <c r="D515" s="167"/>
      <c r="E515" s="167"/>
      <c r="F515" s="167"/>
      <c r="G515" s="167"/>
      <c r="H515" s="167"/>
      <c r="I515" s="167"/>
      <c r="J515" s="167"/>
      <c r="K515" s="167" t="s">
        <v>1654</v>
      </c>
      <c r="L515" s="167"/>
      <c r="M515" s="258"/>
      <c r="N515" s="182"/>
    </row>
    <row r="516" spans="1:14">
      <c r="A516" s="991"/>
      <c r="B516" s="190" t="s">
        <v>1766</v>
      </c>
      <c r="C516" s="167"/>
      <c r="D516" s="167"/>
      <c r="E516" s="167"/>
      <c r="F516" s="167"/>
      <c r="G516" s="167"/>
      <c r="H516" s="167"/>
      <c r="I516" s="167"/>
      <c r="J516" s="167"/>
      <c r="K516" s="167"/>
      <c r="L516" s="167" t="s">
        <v>1654</v>
      </c>
      <c r="M516" s="258"/>
      <c r="N516" s="182"/>
    </row>
    <row r="517" spans="1:14">
      <c r="A517" s="991"/>
      <c r="B517" s="190" t="s">
        <v>1767</v>
      </c>
      <c r="C517" s="167"/>
      <c r="D517" s="167"/>
      <c r="E517" s="167"/>
      <c r="F517" s="167"/>
      <c r="G517" s="167"/>
      <c r="H517" s="167"/>
      <c r="I517" s="167"/>
      <c r="J517" s="167"/>
      <c r="K517" s="167"/>
      <c r="L517" s="167" t="s">
        <v>1654</v>
      </c>
      <c r="M517" s="258"/>
      <c r="N517" s="182"/>
    </row>
    <row r="518" spans="1:14">
      <c r="A518" s="991"/>
      <c r="B518" s="190" t="s">
        <v>1768</v>
      </c>
      <c r="C518" s="167"/>
      <c r="D518" s="167"/>
      <c r="E518" s="167"/>
      <c r="F518" s="167"/>
      <c r="G518" s="167"/>
      <c r="H518" s="167"/>
      <c r="I518" s="167"/>
      <c r="J518" s="167"/>
      <c r="K518" s="167" t="s">
        <v>1654</v>
      </c>
      <c r="L518" s="167"/>
      <c r="M518" s="258"/>
      <c r="N518" s="182"/>
    </row>
    <row r="519" spans="1:14">
      <c r="A519" s="991"/>
      <c r="B519" s="190" t="s">
        <v>1769</v>
      </c>
      <c r="C519" s="167"/>
      <c r="D519" s="167"/>
      <c r="E519" s="167"/>
      <c r="F519" s="167"/>
      <c r="G519" s="167"/>
      <c r="H519" s="167"/>
      <c r="I519" s="167"/>
      <c r="J519" s="167"/>
      <c r="K519" s="167"/>
      <c r="L519" s="167" t="s">
        <v>1654</v>
      </c>
      <c r="M519" s="258"/>
      <c r="N519" s="182"/>
    </row>
    <row r="520" spans="1:14">
      <c r="A520" s="991"/>
      <c r="B520" s="190" t="s">
        <v>1770</v>
      </c>
      <c r="C520" s="167"/>
      <c r="D520" s="167"/>
      <c r="E520" s="167"/>
      <c r="F520" s="167"/>
      <c r="G520" s="167"/>
      <c r="H520" s="167"/>
      <c r="I520" s="167"/>
      <c r="J520" s="167"/>
      <c r="K520" s="167" t="s">
        <v>1654</v>
      </c>
      <c r="L520" s="167"/>
      <c r="M520" s="258"/>
      <c r="N520" s="182"/>
    </row>
    <row r="521" spans="1:14">
      <c r="A521" s="991"/>
      <c r="B521" s="190" t="s">
        <v>1771</v>
      </c>
      <c r="C521" s="167"/>
      <c r="D521" s="167" t="s">
        <v>1654</v>
      </c>
      <c r="E521" s="167"/>
      <c r="F521" s="167"/>
      <c r="G521" s="167"/>
      <c r="H521" s="167"/>
      <c r="I521" s="167"/>
      <c r="J521" s="167"/>
      <c r="K521" s="167"/>
      <c r="L521" s="167"/>
      <c r="M521" s="258"/>
      <c r="N521" s="182"/>
    </row>
    <row r="522" spans="1:14">
      <c r="A522" s="991"/>
      <c r="B522" s="190" t="s">
        <v>1772</v>
      </c>
      <c r="C522" s="167"/>
      <c r="D522" s="167"/>
      <c r="E522" s="167"/>
      <c r="F522" s="167"/>
      <c r="G522" s="167"/>
      <c r="H522" s="167"/>
      <c r="I522" s="167"/>
      <c r="J522" s="167"/>
      <c r="K522" s="167" t="s">
        <v>1654</v>
      </c>
      <c r="L522" s="167"/>
      <c r="M522" s="258"/>
      <c r="N522" s="182"/>
    </row>
    <row r="523" spans="1:14">
      <c r="A523" s="991"/>
      <c r="B523" s="190" t="s">
        <v>1773</v>
      </c>
      <c r="C523" s="167"/>
      <c r="D523" s="167"/>
      <c r="E523" s="167"/>
      <c r="F523" s="167"/>
      <c r="G523" s="167"/>
      <c r="H523" s="167"/>
      <c r="I523" s="167"/>
      <c r="J523" s="167"/>
      <c r="K523" s="167"/>
      <c r="L523" s="167" t="s">
        <v>1654</v>
      </c>
      <c r="M523" s="258"/>
      <c r="N523" s="182"/>
    </row>
    <row r="524" spans="1:14">
      <c r="A524" s="991"/>
      <c r="B524" s="190" t="s">
        <v>1774</v>
      </c>
      <c r="C524" s="167" t="s">
        <v>1654</v>
      </c>
      <c r="D524" s="167" t="s">
        <v>1654</v>
      </c>
      <c r="E524" s="167"/>
      <c r="F524" s="167"/>
      <c r="G524" s="167"/>
      <c r="H524" s="167"/>
      <c r="I524" s="167"/>
      <c r="J524" s="167"/>
      <c r="K524" s="167"/>
      <c r="L524" s="167"/>
      <c r="M524" s="258"/>
      <c r="N524" s="182"/>
    </row>
    <row r="525" spans="1:14">
      <c r="A525" s="991"/>
      <c r="B525" s="190" t="s">
        <v>1776</v>
      </c>
      <c r="C525" s="167"/>
      <c r="D525" s="167"/>
      <c r="E525" s="167"/>
      <c r="F525" s="167"/>
      <c r="G525" s="167"/>
      <c r="H525" s="167"/>
      <c r="I525" s="167"/>
      <c r="J525" s="167"/>
      <c r="K525" s="167"/>
      <c r="L525" s="167" t="s">
        <v>1654</v>
      </c>
      <c r="M525" s="258"/>
      <c r="N525" s="182"/>
    </row>
    <row r="526" spans="1:14">
      <c r="A526" s="991"/>
      <c r="B526" s="190" t="s">
        <v>1777</v>
      </c>
      <c r="C526" s="167"/>
      <c r="D526" s="167"/>
      <c r="E526" s="167"/>
      <c r="F526" s="167"/>
      <c r="G526" s="167"/>
      <c r="H526" s="167"/>
      <c r="I526" s="167"/>
      <c r="J526" s="167"/>
      <c r="K526" s="167"/>
      <c r="L526" s="167" t="s">
        <v>1654</v>
      </c>
      <c r="M526" s="258"/>
      <c r="N526" s="182"/>
    </row>
    <row r="527" spans="1:14">
      <c r="A527" s="991"/>
      <c r="B527" s="190" t="s">
        <v>1807</v>
      </c>
      <c r="C527" s="167" t="s">
        <v>1654</v>
      </c>
      <c r="D527" s="167"/>
      <c r="E527" s="167"/>
      <c r="F527" s="167"/>
      <c r="G527" s="167"/>
      <c r="H527" s="167"/>
      <c r="I527" s="167"/>
      <c r="J527" s="167"/>
      <c r="K527" s="167"/>
      <c r="L527" s="167"/>
      <c r="M527" s="258"/>
      <c r="N527" s="182"/>
    </row>
    <row r="528" spans="1:14">
      <c r="A528" s="991"/>
      <c r="B528" s="190" t="s">
        <v>1778</v>
      </c>
      <c r="C528" s="167"/>
      <c r="D528" s="167"/>
      <c r="E528" s="167"/>
      <c r="F528" s="167"/>
      <c r="G528" s="167"/>
      <c r="H528" s="167"/>
      <c r="I528" s="167"/>
      <c r="J528" s="167"/>
      <c r="K528" s="167"/>
      <c r="L528" s="167" t="s">
        <v>1654</v>
      </c>
      <c r="M528" s="258"/>
      <c r="N528" s="182"/>
    </row>
    <row r="529" spans="1:14">
      <c r="A529" s="991"/>
      <c r="B529" s="190" t="s">
        <v>1779</v>
      </c>
      <c r="C529" s="167" t="s">
        <v>1654</v>
      </c>
      <c r="D529" s="167" t="s">
        <v>1654</v>
      </c>
      <c r="E529" s="167"/>
      <c r="F529" s="167"/>
      <c r="G529" s="167"/>
      <c r="H529" s="167"/>
      <c r="I529" s="167"/>
      <c r="J529" s="167"/>
      <c r="K529" s="167"/>
      <c r="L529" s="167"/>
      <c r="M529" s="258"/>
      <c r="N529" s="182"/>
    </row>
    <row r="530" spans="1:14">
      <c r="A530" s="991"/>
      <c r="B530" s="190" t="s">
        <v>1780</v>
      </c>
      <c r="C530" s="167"/>
      <c r="D530" s="167"/>
      <c r="E530" s="167"/>
      <c r="F530" s="167"/>
      <c r="G530" s="167"/>
      <c r="H530" s="167"/>
      <c r="I530" s="167"/>
      <c r="J530" s="167"/>
      <c r="K530" s="167" t="s">
        <v>1654</v>
      </c>
      <c r="L530" s="167"/>
      <c r="M530" s="258"/>
      <c r="N530" s="182"/>
    </row>
    <row r="531" spans="1:14">
      <c r="A531" s="991"/>
      <c r="B531" s="190" t="s">
        <v>1781</v>
      </c>
      <c r="C531" s="167"/>
      <c r="D531" s="167"/>
      <c r="E531" s="167"/>
      <c r="F531" s="167"/>
      <c r="G531" s="167"/>
      <c r="H531" s="167"/>
      <c r="I531" s="167"/>
      <c r="J531" s="167"/>
      <c r="K531" s="167"/>
      <c r="L531" s="167" t="s">
        <v>1654</v>
      </c>
      <c r="M531" s="258"/>
      <c r="N531" s="182"/>
    </row>
    <row r="532" spans="1:14">
      <c r="A532" s="991"/>
      <c r="B532" s="190" t="s">
        <v>1782</v>
      </c>
      <c r="C532" s="167"/>
      <c r="D532" s="167"/>
      <c r="E532" s="167"/>
      <c r="F532" s="167"/>
      <c r="G532" s="167"/>
      <c r="H532" s="167"/>
      <c r="I532" s="167"/>
      <c r="J532" s="167"/>
      <c r="K532" s="167" t="s">
        <v>1654</v>
      </c>
      <c r="L532" s="167"/>
      <c r="M532" s="258"/>
      <c r="N532" s="182"/>
    </row>
    <row r="533" spans="1:14">
      <c r="A533" s="991"/>
      <c r="B533" s="190" t="s">
        <v>1783</v>
      </c>
      <c r="C533" s="167"/>
      <c r="D533" s="167"/>
      <c r="E533" s="167"/>
      <c r="F533" s="167"/>
      <c r="G533" s="167"/>
      <c r="H533" s="167"/>
      <c r="I533" s="167"/>
      <c r="J533" s="167"/>
      <c r="K533" s="167"/>
      <c r="L533" s="167" t="s">
        <v>1654</v>
      </c>
      <c r="M533" s="258"/>
      <c r="N533" s="182"/>
    </row>
    <row r="534" spans="1:14">
      <c r="A534" s="991"/>
      <c r="B534" s="190" t="s">
        <v>1784</v>
      </c>
      <c r="C534" s="167" t="s">
        <v>1654</v>
      </c>
      <c r="D534" s="167" t="s">
        <v>1654</v>
      </c>
      <c r="E534" s="167"/>
      <c r="F534" s="167" t="s">
        <v>1654</v>
      </c>
      <c r="G534" s="167"/>
      <c r="H534" s="167"/>
      <c r="I534" s="167"/>
      <c r="J534" s="167"/>
      <c r="K534" s="167"/>
      <c r="L534" s="167"/>
      <c r="M534" s="258"/>
      <c r="N534" s="182"/>
    </row>
    <row r="535" spans="1:14">
      <c r="A535" s="991"/>
      <c r="B535" s="190" t="s">
        <v>1785</v>
      </c>
      <c r="C535" s="167"/>
      <c r="D535" s="167"/>
      <c r="E535" s="167"/>
      <c r="F535" s="167"/>
      <c r="G535" s="167"/>
      <c r="H535" s="167"/>
      <c r="I535" s="167"/>
      <c r="J535" s="167"/>
      <c r="K535" s="167"/>
      <c r="L535" s="167" t="s">
        <v>1654</v>
      </c>
      <c r="M535" s="258"/>
      <c r="N535" s="182"/>
    </row>
    <row r="536" spans="1:14">
      <c r="A536" s="991"/>
      <c r="B536" s="190" t="s">
        <v>1786</v>
      </c>
      <c r="C536" s="167"/>
      <c r="D536" s="167"/>
      <c r="E536" s="167"/>
      <c r="F536" s="167"/>
      <c r="G536" s="167"/>
      <c r="H536" s="167"/>
      <c r="I536" s="167"/>
      <c r="J536" s="167"/>
      <c r="K536" s="167"/>
      <c r="L536" s="167" t="s">
        <v>1654</v>
      </c>
      <c r="M536" s="258"/>
      <c r="N536" s="182"/>
    </row>
    <row r="537" spans="1:14">
      <c r="A537" s="991"/>
      <c r="B537" s="190" t="s">
        <v>1787</v>
      </c>
      <c r="C537" s="167"/>
      <c r="D537" s="167"/>
      <c r="E537" s="167"/>
      <c r="F537" s="167"/>
      <c r="G537" s="167"/>
      <c r="H537" s="167"/>
      <c r="I537" s="167"/>
      <c r="J537" s="167"/>
      <c r="K537" s="167" t="s">
        <v>1654</v>
      </c>
      <c r="L537" s="167"/>
      <c r="M537" s="258"/>
      <c r="N537" s="182"/>
    </row>
    <row r="538" spans="1:14">
      <c r="A538" s="991"/>
      <c r="B538" s="190" t="s">
        <v>1788</v>
      </c>
      <c r="C538" s="167"/>
      <c r="D538" s="167"/>
      <c r="E538" s="167"/>
      <c r="F538" s="167"/>
      <c r="G538" s="167"/>
      <c r="H538" s="167"/>
      <c r="I538" s="167"/>
      <c r="J538" s="167"/>
      <c r="K538" s="167"/>
      <c r="L538" s="167" t="s">
        <v>1654</v>
      </c>
      <c r="M538" s="258"/>
      <c r="N538" s="182"/>
    </row>
    <row r="539" spans="1:14">
      <c r="A539" s="991"/>
      <c r="B539" s="190" t="s">
        <v>1789</v>
      </c>
      <c r="C539" s="167"/>
      <c r="D539" s="167"/>
      <c r="E539" s="167"/>
      <c r="F539" s="167"/>
      <c r="G539" s="167"/>
      <c r="H539" s="167"/>
      <c r="I539" s="167"/>
      <c r="J539" s="167"/>
      <c r="K539" s="167" t="s">
        <v>1654</v>
      </c>
      <c r="L539" s="167"/>
      <c r="M539" s="258"/>
      <c r="N539" s="182"/>
    </row>
    <row r="540" spans="1:14">
      <c r="A540" s="991"/>
      <c r="B540" s="190" t="s">
        <v>1790</v>
      </c>
      <c r="C540" s="167"/>
      <c r="D540" s="167"/>
      <c r="E540" s="167"/>
      <c r="F540" s="167"/>
      <c r="G540" s="167"/>
      <c r="H540" s="167"/>
      <c r="I540" s="167"/>
      <c r="J540" s="167"/>
      <c r="K540" s="167" t="s">
        <v>1654</v>
      </c>
      <c r="L540" s="167"/>
      <c r="M540" s="258"/>
      <c r="N540" s="182"/>
    </row>
    <row r="541" spans="1:14">
      <c r="A541" s="991"/>
      <c r="B541" s="190" t="s">
        <v>1791</v>
      </c>
      <c r="C541" s="167"/>
      <c r="D541" s="167"/>
      <c r="E541" s="167"/>
      <c r="F541" s="167"/>
      <c r="G541" s="167"/>
      <c r="H541" s="167"/>
      <c r="I541" s="167"/>
      <c r="J541" s="167"/>
      <c r="K541" s="167"/>
      <c r="L541" s="167" t="s">
        <v>1654</v>
      </c>
      <c r="M541" s="258"/>
      <c r="N541" s="182"/>
    </row>
    <row r="542" spans="1:14">
      <c r="A542" s="991"/>
      <c r="B542" s="190" t="s">
        <v>1792</v>
      </c>
      <c r="C542" s="167"/>
      <c r="D542" s="167"/>
      <c r="E542" s="167"/>
      <c r="F542" s="167"/>
      <c r="G542" s="167"/>
      <c r="H542" s="167" t="s">
        <v>1654</v>
      </c>
      <c r="I542" s="167"/>
      <c r="J542" s="167"/>
      <c r="K542" s="167" t="s">
        <v>1654</v>
      </c>
      <c r="L542" s="167"/>
      <c r="M542" s="258"/>
      <c r="N542" s="182"/>
    </row>
    <row r="543" spans="1:14">
      <c r="A543" s="991"/>
      <c r="B543" s="190" t="s">
        <v>1793</v>
      </c>
      <c r="C543" s="167"/>
      <c r="D543" s="167"/>
      <c r="E543" s="167"/>
      <c r="F543" s="167"/>
      <c r="G543" s="167"/>
      <c r="H543" s="167"/>
      <c r="I543" s="167"/>
      <c r="J543" s="167"/>
      <c r="K543" s="167" t="s">
        <v>1654</v>
      </c>
      <c r="L543" s="167"/>
      <c r="M543" s="258"/>
      <c r="N543" s="182"/>
    </row>
    <row r="544" spans="1:14">
      <c r="A544" s="991"/>
      <c r="B544" s="190" t="s">
        <v>1794</v>
      </c>
      <c r="C544" s="167"/>
      <c r="D544" s="167"/>
      <c r="E544" s="167"/>
      <c r="F544" s="167"/>
      <c r="G544" s="167"/>
      <c r="H544" s="167"/>
      <c r="I544" s="167"/>
      <c r="J544" s="167"/>
      <c r="K544" s="167" t="s">
        <v>1654</v>
      </c>
      <c r="L544" s="167"/>
      <c r="M544" s="258"/>
      <c r="N544" s="182"/>
    </row>
    <row r="545" spans="1:14">
      <c r="A545" s="991"/>
      <c r="B545" s="190" t="s">
        <v>1795</v>
      </c>
      <c r="C545" s="167"/>
      <c r="D545" s="167"/>
      <c r="E545" s="167"/>
      <c r="F545" s="167"/>
      <c r="G545" s="167"/>
      <c r="H545" s="167"/>
      <c r="I545" s="167"/>
      <c r="J545" s="167"/>
      <c r="K545" s="167"/>
      <c r="L545" s="167" t="s">
        <v>1654</v>
      </c>
      <c r="M545" s="258"/>
      <c r="N545" s="182"/>
    </row>
    <row r="546" spans="1:14">
      <c r="A546" s="991"/>
      <c r="B546" s="190" t="s">
        <v>1796</v>
      </c>
      <c r="C546" s="167" t="s">
        <v>1654</v>
      </c>
      <c r="D546" s="167"/>
      <c r="E546" s="167"/>
      <c r="F546" s="167"/>
      <c r="G546" s="167"/>
      <c r="H546" s="167"/>
      <c r="I546" s="167"/>
      <c r="J546" s="167"/>
      <c r="K546" s="167" t="s">
        <v>1654</v>
      </c>
      <c r="L546" s="167"/>
      <c r="M546" s="258"/>
      <c r="N546" s="182"/>
    </row>
    <row r="547" spans="1:14">
      <c r="A547" s="991"/>
      <c r="B547" s="190" t="s">
        <v>1797</v>
      </c>
      <c r="C547" s="167"/>
      <c r="D547" s="167"/>
      <c r="E547" s="167"/>
      <c r="F547" s="167"/>
      <c r="G547" s="167"/>
      <c r="H547" s="167"/>
      <c r="I547" s="167"/>
      <c r="J547" s="167"/>
      <c r="K547" s="167" t="s">
        <v>1654</v>
      </c>
      <c r="L547" s="167"/>
      <c r="M547" s="258"/>
      <c r="N547" s="182"/>
    </row>
    <row r="548" spans="1:14">
      <c r="A548" s="991"/>
      <c r="B548" s="190" t="s">
        <v>1798</v>
      </c>
      <c r="C548" s="167"/>
      <c r="D548" s="167"/>
      <c r="E548" s="167"/>
      <c r="F548" s="167"/>
      <c r="G548" s="167"/>
      <c r="H548" s="167"/>
      <c r="I548" s="167"/>
      <c r="J548" s="167"/>
      <c r="K548" s="167" t="s">
        <v>1654</v>
      </c>
      <c r="L548" s="167"/>
      <c r="M548" s="167"/>
      <c r="N548" s="182"/>
    </row>
    <row r="549" spans="1:14" s="72" customFormat="1" ht="13.2">
      <c r="A549" s="968" t="s">
        <v>1597</v>
      </c>
      <c r="B549" s="968"/>
      <c r="C549" s="968"/>
      <c r="D549" s="968"/>
      <c r="E549" s="968"/>
      <c r="F549" s="968"/>
      <c r="G549" s="11"/>
      <c r="H549" s="11"/>
      <c r="I549" s="11"/>
      <c r="J549" s="11"/>
      <c r="K549" s="11"/>
    </row>
    <row r="550" spans="1:14">
      <c r="B550" s="33"/>
      <c r="C550" s="70"/>
      <c r="D550" s="72"/>
      <c r="E550" s="76"/>
      <c r="F550" s="76"/>
      <c r="G550" s="76"/>
      <c r="H550" s="76"/>
      <c r="I550" s="76"/>
      <c r="J550" s="76"/>
      <c r="K550" s="76"/>
      <c r="L550" s="76"/>
    </row>
    <row r="551" spans="1:14">
      <c r="B551" s="11"/>
      <c r="C551" s="70"/>
      <c r="D551" s="11"/>
      <c r="E551" s="11"/>
      <c r="F551" s="11"/>
      <c r="G551" s="11"/>
      <c r="H551" s="11"/>
      <c r="I551" s="11"/>
      <c r="J551" s="11"/>
      <c r="K551" s="11"/>
      <c r="L551" s="11"/>
    </row>
  </sheetData>
  <sheetProtection algorithmName="SHA-512" hashValue="rRi6k7WTEBhCXv2dJvWNrl7t7QuAVciyfC+jSzXzPUP5+R731YjU0rJ7MTI5OeX8vRcQDhgvQffzx64v8NyneQ==" saltValue="B9esh36K22jGuqck/xsDGQ==" spinCount="100000" sheet="1" objects="1" scenarios="1"/>
  <mergeCells count="63">
    <mergeCell ref="A281:N281"/>
    <mergeCell ref="A7:C7"/>
    <mergeCell ref="A9:M9"/>
    <mergeCell ref="A11:C11"/>
    <mergeCell ref="A177:A178"/>
    <mergeCell ref="A13:M13"/>
    <mergeCell ref="A14:A15"/>
    <mergeCell ref="B14:B15"/>
    <mergeCell ref="C14:M14"/>
    <mergeCell ref="A149:A150"/>
    <mergeCell ref="A151:A152"/>
    <mergeCell ref="A153:A154"/>
    <mergeCell ref="A156:A157"/>
    <mergeCell ref="A158:A160"/>
    <mergeCell ref="A161:A167"/>
    <mergeCell ref="A172:A176"/>
    <mergeCell ref="A39:A43"/>
    <mergeCell ref="A189:A200"/>
    <mergeCell ref="A201:A278"/>
    <mergeCell ref="A46:A47"/>
    <mergeCell ref="A48:A50"/>
    <mergeCell ref="A51:A55"/>
    <mergeCell ref="A148:N148"/>
    <mergeCell ref="A16:N16"/>
    <mergeCell ref="A17:A18"/>
    <mergeCell ref="A19:A20"/>
    <mergeCell ref="A23:A24"/>
    <mergeCell ref="A25:A27"/>
    <mergeCell ref="A28:A34"/>
    <mergeCell ref="A336:A412"/>
    <mergeCell ref="A286:A287"/>
    <mergeCell ref="A289:A290"/>
    <mergeCell ref="A291:A293"/>
    <mergeCell ref="A294:A300"/>
    <mergeCell ref="A305:A309"/>
    <mergeCell ref="A311:A312"/>
    <mergeCell ref="A44:A45"/>
    <mergeCell ref="A56:A67"/>
    <mergeCell ref="A68:A145"/>
    <mergeCell ref="A282:A283"/>
    <mergeCell ref="A284:A285"/>
    <mergeCell ref="A179:A180"/>
    <mergeCell ref="A181:A183"/>
    <mergeCell ref="A184:A188"/>
    <mergeCell ref="A450:A453"/>
    <mergeCell ref="A454:A459"/>
    <mergeCell ref="A460:A471"/>
    <mergeCell ref="A472:A548"/>
    <mergeCell ref="A549:F549"/>
    <mergeCell ref="A448:A449"/>
    <mergeCell ref="A419:A420"/>
    <mergeCell ref="A422:A423"/>
    <mergeCell ref="A424:A426"/>
    <mergeCell ref="A427:A433"/>
    <mergeCell ref="A438:A444"/>
    <mergeCell ref="A446:A447"/>
    <mergeCell ref="A415:A416"/>
    <mergeCell ref="A417:A418"/>
    <mergeCell ref="A313:A314"/>
    <mergeCell ref="A315:A317"/>
    <mergeCell ref="A318:A323"/>
    <mergeCell ref="A324:A335"/>
    <mergeCell ref="A414:N4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24AC-0C42-4155-B267-D3F505E1DD16}">
  <sheetPr codeName="Sheet2">
    <tabColor rgb="FF93E3FF"/>
  </sheetPr>
  <dimension ref="A2:C63"/>
  <sheetViews>
    <sheetView showGridLines="0" workbookViewId="0"/>
  </sheetViews>
  <sheetFormatPr defaultColWidth="8.5546875" defaultRowHeight="13.8"/>
  <cols>
    <col min="1" max="1" width="67.5546875" style="4" customWidth="1"/>
    <col min="2" max="2" width="9.5546875" style="118" customWidth="1"/>
    <col min="3" max="16384" width="8.5546875" style="4"/>
  </cols>
  <sheetData>
    <row r="2" spans="1:2">
      <c r="B2" s="111"/>
    </row>
    <row r="6" spans="1:2" ht="17.399999999999999">
      <c r="A6" s="916" t="s">
        <v>37</v>
      </c>
      <c r="B6" s="916"/>
    </row>
    <row r="8" spans="1:2" ht="15.6">
      <c r="A8" s="132" t="s">
        <v>38</v>
      </c>
      <c r="B8" s="427" t="s">
        <v>17</v>
      </c>
    </row>
    <row r="9" spans="1:2">
      <c r="A9" s="441" t="s">
        <v>39</v>
      </c>
      <c r="B9" s="426" t="s">
        <v>40</v>
      </c>
    </row>
    <row r="10" spans="1:2">
      <c r="A10" s="441" t="s">
        <v>41</v>
      </c>
      <c r="B10" s="426" t="s">
        <v>40</v>
      </c>
    </row>
    <row r="11" spans="1:2">
      <c r="A11" s="441" t="s">
        <v>42</v>
      </c>
      <c r="B11" s="426" t="s">
        <v>40</v>
      </c>
    </row>
    <row r="12" spans="1:2">
      <c r="A12" s="441" t="s">
        <v>43</v>
      </c>
      <c r="B12" s="426" t="s">
        <v>40</v>
      </c>
    </row>
    <row r="13" spans="1:2">
      <c r="A13" s="441" t="s">
        <v>44</v>
      </c>
      <c r="B13" s="887" t="s">
        <v>45</v>
      </c>
    </row>
    <row r="14" spans="1:2">
      <c r="A14" s="441" t="s">
        <v>46</v>
      </c>
      <c r="B14" s="426" t="s">
        <v>40</v>
      </c>
    </row>
    <row r="15" spans="1:2">
      <c r="A15" s="441" t="s">
        <v>47</v>
      </c>
      <c r="B15" s="426" t="s">
        <v>45</v>
      </c>
    </row>
    <row r="16" spans="1:2">
      <c r="A16" s="441" t="s">
        <v>48</v>
      </c>
      <c r="B16" s="426" t="s">
        <v>40</v>
      </c>
    </row>
    <row r="17" spans="1:2" ht="17.100000000000001" customHeight="1"/>
    <row r="18" spans="1:2" ht="15.6">
      <c r="A18" s="132" t="s">
        <v>20</v>
      </c>
      <c r="B18" s="427" t="s">
        <v>17</v>
      </c>
    </row>
    <row r="19" spans="1:2" ht="15" customHeight="1">
      <c r="A19" s="441" t="s">
        <v>49</v>
      </c>
      <c r="B19" s="426" t="s">
        <v>40</v>
      </c>
    </row>
    <row r="20" spans="1:2">
      <c r="A20" s="441" t="s">
        <v>50</v>
      </c>
      <c r="B20" s="426" t="s">
        <v>45</v>
      </c>
    </row>
    <row r="21" spans="1:2">
      <c r="A21" s="441" t="s">
        <v>51</v>
      </c>
      <c r="B21" s="426" t="s">
        <v>40</v>
      </c>
    </row>
    <row r="22" spans="1:2">
      <c r="A22" s="441" t="s">
        <v>52</v>
      </c>
      <c r="B22" s="426" t="s">
        <v>40</v>
      </c>
    </row>
    <row r="23" spans="1:2">
      <c r="A23" s="441" t="s">
        <v>53</v>
      </c>
      <c r="B23" s="426" t="s">
        <v>45</v>
      </c>
    </row>
    <row r="24" spans="1:2">
      <c r="A24" s="441" t="s">
        <v>54</v>
      </c>
      <c r="B24" s="428" t="s">
        <v>45</v>
      </c>
    </row>
    <row r="25" spans="1:2" s="11" customFormat="1" ht="13.2">
      <c r="A25" s="441" t="s">
        <v>55</v>
      </c>
      <c r="B25" s="426" t="s">
        <v>40</v>
      </c>
    </row>
    <row r="26" spans="1:2">
      <c r="A26" s="441" t="s">
        <v>56</v>
      </c>
      <c r="B26" s="428" t="s">
        <v>45</v>
      </c>
    </row>
    <row r="27" spans="1:2">
      <c r="A27" s="441" t="s">
        <v>57</v>
      </c>
      <c r="B27" s="489" t="s">
        <v>45</v>
      </c>
    </row>
    <row r="28" spans="1:2">
      <c r="A28" s="441" t="s">
        <v>58</v>
      </c>
      <c r="B28" s="426" t="s">
        <v>45</v>
      </c>
    </row>
    <row r="29" spans="1:2">
      <c r="A29" s="441" t="s">
        <v>59</v>
      </c>
      <c r="B29" s="426" t="s">
        <v>45</v>
      </c>
    </row>
    <row r="30" spans="1:2">
      <c r="A30" s="441" t="s">
        <v>60</v>
      </c>
      <c r="B30" s="426" t="s">
        <v>40</v>
      </c>
    </row>
    <row r="31" spans="1:2" ht="17.850000000000001" customHeight="1"/>
    <row r="32" spans="1:2" ht="15.6">
      <c r="A32" s="132" t="s">
        <v>27</v>
      </c>
      <c r="B32" s="427" t="s">
        <v>17</v>
      </c>
    </row>
    <row r="33" spans="1:2">
      <c r="A33" s="441" t="s">
        <v>61</v>
      </c>
      <c r="B33" s="426" t="s">
        <v>45</v>
      </c>
    </row>
    <row r="34" spans="1:2">
      <c r="A34" s="441" t="s">
        <v>62</v>
      </c>
      <c r="B34" s="426" t="s">
        <v>45</v>
      </c>
    </row>
    <row r="35" spans="1:2">
      <c r="A35" s="441" t="s">
        <v>63</v>
      </c>
      <c r="B35" s="426" t="s">
        <v>40</v>
      </c>
    </row>
    <row r="36" spans="1:2">
      <c r="A36" s="441" t="s">
        <v>64</v>
      </c>
      <c r="B36" s="426" t="s">
        <v>40</v>
      </c>
    </row>
    <row r="37" spans="1:2">
      <c r="A37" s="441" t="s">
        <v>65</v>
      </c>
      <c r="B37" s="426" t="s">
        <v>45</v>
      </c>
    </row>
    <row r="38" spans="1:2">
      <c r="A38" s="441" t="s">
        <v>66</v>
      </c>
      <c r="B38" s="426" t="s">
        <v>40</v>
      </c>
    </row>
    <row r="39" spans="1:2">
      <c r="A39" s="441" t="s">
        <v>67</v>
      </c>
      <c r="B39" s="426" t="s">
        <v>40</v>
      </c>
    </row>
    <row r="40" spans="1:2">
      <c r="A40" s="441" t="s">
        <v>68</v>
      </c>
      <c r="B40" s="426" t="s">
        <v>45</v>
      </c>
    </row>
    <row r="41" spans="1:2">
      <c r="A41" s="11" t="s">
        <v>69</v>
      </c>
      <c r="B41" s="428" t="s">
        <v>45</v>
      </c>
    </row>
    <row r="42" spans="1:2" ht="17.850000000000001" customHeight="1"/>
    <row r="43" spans="1:2" ht="15.6">
      <c r="A43" s="132" t="s">
        <v>70</v>
      </c>
      <c r="B43" s="427" t="s">
        <v>17</v>
      </c>
    </row>
    <row r="44" spans="1:2">
      <c r="A44" s="441" t="s">
        <v>71</v>
      </c>
      <c r="B44" s="426" t="s">
        <v>45</v>
      </c>
    </row>
    <row r="45" spans="1:2">
      <c r="A45" s="441" t="s">
        <v>72</v>
      </c>
      <c r="B45" s="426" t="s">
        <v>45</v>
      </c>
    </row>
    <row r="46" spans="1:2">
      <c r="A46" s="441" t="s">
        <v>73</v>
      </c>
      <c r="B46" s="426" t="s">
        <v>40</v>
      </c>
    </row>
    <row r="47" spans="1:2">
      <c r="A47" s="441" t="s">
        <v>74</v>
      </c>
      <c r="B47" s="426" t="s">
        <v>40</v>
      </c>
    </row>
    <row r="48" spans="1:2">
      <c r="A48" s="441" t="s">
        <v>75</v>
      </c>
      <c r="B48" s="426" t="s">
        <v>40</v>
      </c>
    </row>
    <row r="49" spans="1:3">
      <c r="A49" s="441" t="s">
        <v>76</v>
      </c>
      <c r="B49" s="426" t="s">
        <v>40</v>
      </c>
    </row>
    <row r="50" spans="1:3">
      <c r="A50" s="441" t="s">
        <v>77</v>
      </c>
      <c r="B50" s="426" t="s">
        <v>40</v>
      </c>
    </row>
    <row r="51" spans="1:3" ht="17.850000000000001" customHeight="1"/>
    <row r="52" spans="1:3" ht="15.6">
      <c r="A52" s="132" t="s">
        <v>78</v>
      </c>
      <c r="B52" s="427" t="s">
        <v>17</v>
      </c>
    </row>
    <row r="53" spans="1:3">
      <c r="A53" s="441" t="s">
        <v>79</v>
      </c>
      <c r="B53" s="428" t="s">
        <v>40</v>
      </c>
      <c r="C53" s="11"/>
    </row>
    <row r="54" spans="1:3">
      <c r="A54" s="441" t="s">
        <v>80</v>
      </c>
      <c r="B54" s="428" t="s">
        <v>40</v>
      </c>
      <c r="C54" s="11"/>
    </row>
    <row r="55" spans="1:3">
      <c r="A55" s="441" t="s">
        <v>81</v>
      </c>
      <c r="B55" s="428" t="s">
        <v>40</v>
      </c>
      <c r="C55" s="11"/>
    </row>
    <row r="56" spans="1:3">
      <c r="A56" s="441" t="s">
        <v>82</v>
      </c>
      <c r="B56" s="428" t="s">
        <v>40</v>
      </c>
      <c r="C56" s="11"/>
    </row>
    <row r="57" spans="1:3">
      <c r="A57" s="441" t="s">
        <v>83</v>
      </c>
      <c r="B57" s="428" t="s">
        <v>40</v>
      </c>
      <c r="C57" s="11"/>
    </row>
    <row r="58" spans="1:3">
      <c r="A58" s="441" t="s">
        <v>84</v>
      </c>
      <c r="B58" s="426" t="s">
        <v>40</v>
      </c>
      <c r="C58" s="11"/>
    </row>
    <row r="59" spans="1:3">
      <c r="A59" s="441" t="s">
        <v>85</v>
      </c>
      <c r="B59" s="426" t="s">
        <v>40</v>
      </c>
      <c r="C59" s="11"/>
    </row>
    <row r="60" spans="1:3">
      <c r="A60" s="441" t="s">
        <v>86</v>
      </c>
      <c r="B60" s="426" t="s">
        <v>40</v>
      </c>
      <c r="C60" s="11"/>
    </row>
    <row r="61" spans="1:3">
      <c r="A61" s="441" t="s">
        <v>87</v>
      </c>
      <c r="B61" s="426" t="s">
        <v>40</v>
      </c>
      <c r="C61" s="11"/>
    </row>
    <row r="62" spans="1:3">
      <c r="B62" s="178"/>
    </row>
    <row r="63" spans="1:3">
      <c r="B63" s="178"/>
    </row>
  </sheetData>
  <sheetProtection algorithmName="SHA-512" hashValue="5nlTiPPFcDUubODAI8YmXeTFOXSuj459+IbB7ZPtdCRgWy1FDb8AruZE/HJ2XgGKOqI/i6bss5VFbb8ket0Lnw==" saltValue="jEzU5zwZrw8Hq6Tx4MFtuQ==" spinCount="100000" sheet="1" objects="1" scenarios="1"/>
  <mergeCells count="1">
    <mergeCell ref="A6:B6"/>
  </mergeCells>
  <hyperlinks>
    <hyperlink ref="B29" r:id="rId1" xr:uid="{70D379DB-0185-46BF-9664-FD2D3AB6B5BD}"/>
    <hyperlink ref="B30" r:id="rId2" xr:uid="{64A38691-3513-41E2-9F6B-093EF9DFC1BC}"/>
    <hyperlink ref="B21" r:id="rId3" xr:uid="{CFE101DE-835A-46DA-B32A-E85B8B59F1B7}"/>
    <hyperlink ref="B28" r:id="rId4" xr:uid="{C263C3F8-F2F2-476F-B3F8-B4D2D8551F72}"/>
    <hyperlink ref="B19" r:id="rId5" xr:uid="{B6F403B3-2162-4C70-BA7F-83CBD6C3D4C6}"/>
    <hyperlink ref="B10" r:id="rId6" xr:uid="{27414857-185A-4FB8-998D-7DE23B3EEC1E}"/>
    <hyperlink ref="B11" r:id="rId7" xr:uid="{6C50A1D0-6BB7-472D-9E9C-48049DE37B2E}"/>
    <hyperlink ref="B9" r:id="rId8" xr:uid="{E95A4128-8C91-4DD1-9D47-F64DF82ABC99}"/>
    <hyperlink ref="B20" r:id="rId9" xr:uid="{C1F2E440-2BE2-4814-A993-DE39D2D166F7}"/>
    <hyperlink ref="B16" r:id="rId10" xr:uid="{00265F87-6671-40B8-BAE2-629E09F2838E}"/>
    <hyperlink ref="B24" r:id="rId11" xr:uid="{A945B5BE-F44C-47FC-986C-BC00F0689C4D}"/>
    <hyperlink ref="B26" r:id="rId12" xr:uid="{D895EF4E-931A-4C65-A252-3C22DF85436B}"/>
    <hyperlink ref="B44" r:id="rId13" xr:uid="{CE81D534-0447-4204-844B-CFE79505D89B}"/>
    <hyperlink ref="B45" r:id="rId14" xr:uid="{0C3DB8EE-C6A0-4F15-9F2D-06E6D5EAF242}"/>
    <hyperlink ref="B46" r:id="rId15" xr:uid="{AE50A26C-366B-489F-86AA-235E350768B9}"/>
    <hyperlink ref="B47" r:id="rId16" xr:uid="{C0533899-90DE-4D34-9D0F-DFF154AAC3C9}"/>
    <hyperlink ref="B48" r:id="rId17" xr:uid="{83B0640E-3FDE-4300-844F-919B7AFA2351}"/>
    <hyperlink ref="B49" r:id="rId18" xr:uid="{9C767D2D-6357-4B53-98B0-C91EADECC060}"/>
    <hyperlink ref="B50" r:id="rId19" xr:uid="{343D03FA-C6E5-445D-AFD4-E1A6E0778893}"/>
    <hyperlink ref="B37" r:id="rId20" xr:uid="{19461506-C8AF-406B-8AE7-1C9FB604B572}"/>
    <hyperlink ref="B12" r:id="rId21" xr:uid="{8DA28A74-8216-434A-AB03-444D0C5DBA8A}"/>
    <hyperlink ref="B36" r:id="rId22" xr:uid="{1253BEA2-5E5B-4043-836B-A6E56E8C831F}"/>
    <hyperlink ref="B40" r:id="rId23" xr:uid="{ED922316-BBC9-4630-91CF-1416BE861AB4}"/>
    <hyperlink ref="B35" r:id="rId24" xr:uid="{30925232-6907-486C-A9F1-8B95C9855CD7}"/>
    <hyperlink ref="B33" r:id="rId25" xr:uid="{060A9BA4-1776-412D-A6A5-8703BF7B70A8}"/>
    <hyperlink ref="B34" r:id="rId26" xr:uid="{C169DBA8-192A-48B9-9BD9-EEA11D9408C4}"/>
    <hyperlink ref="B39" r:id="rId27" xr:uid="{F81EEC46-1A40-49BC-BBD3-6F6C07B00136}"/>
    <hyperlink ref="B38" r:id="rId28" xr:uid="{D1D472ED-1A64-4BA3-9E80-B4D1F6E5920D}"/>
    <hyperlink ref="B22" r:id="rId29" xr:uid="{4712B607-76EC-4FED-9DFD-42C8C921BA53}"/>
    <hyperlink ref="B25" r:id="rId30" xr:uid="{969EB53F-9077-47C9-9DD4-807EDD507944}"/>
    <hyperlink ref="B23" r:id="rId31" xr:uid="{ADE19B92-9BF3-4EF8-BE56-48E2BDE2A42B}"/>
    <hyperlink ref="B14" r:id="rId32" xr:uid="{2E0D7DE6-5A7B-4E3A-8C4D-C90634B046D5}"/>
    <hyperlink ref="B15" r:id="rId33" xr:uid="{A455FB1F-87B5-4224-BAA1-14F96D70842A}"/>
    <hyperlink ref="B60" r:id="rId34" xr:uid="{0E481F62-6784-4EBD-98E3-10351DF14BAF}"/>
    <hyperlink ref="B61" r:id="rId35" xr:uid="{FCF18F48-F116-49D4-9A4A-7F2197D195BD}"/>
    <hyperlink ref="B53" r:id="rId36" xr:uid="{F7493D71-703F-45DF-857D-2F7316586125}"/>
    <hyperlink ref="B54" r:id="rId37" xr:uid="{06923250-6CA2-4329-8C80-1550AF9CC532}"/>
    <hyperlink ref="B55" r:id="rId38" xr:uid="{9C238C0B-C9F3-47A1-8AB4-E1EDFF89C3B4}"/>
    <hyperlink ref="B56" r:id="rId39" xr:uid="{47F5F902-A300-4257-AA23-DB7BD07E9A35}"/>
    <hyperlink ref="B57" r:id="rId40" xr:uid="{FC76590A-8BD6-4123-BF2F-F42984D83DEA}"/>
    <hyperlink ref="B58" r:id="rId41" xr:uid="{9E7FCAF3-3B4F-47D8-8D28-3C073753BF77}"/>
    <hyperlink ref="B59" r:id="rId42" xr:uid="{BDC9ED48-2D9B-4451-9998-769155402FA1}"/>
    <hyperlink ref="B27" r:id="rId43" xr:uid="{A34C91D6-7FA2-429C-B8E1-353E43413FF3}"/>
    <hyperlink ref="B41" r:id="rId44" xr:uid="{100AE308-49EF-4DE0-993A-C5188E3B7623}"/>
    <hyperlink ref="B13" r:id="rId45" display="https://www.teck.com/sustainability/approach-to-responsibility/policies-and-commitments/policies/sustainability-standards/" xr:uid="{FB1FB067-DDF9-496C-823B-97EE9B486BBB}"/>
  </hyperlinks>
  <pageMargins left="0.7" right="0.7" top="0.75" bottom="0.75" header="0.3" footer="0.3"/>
  <pageSetup orientation="portrait" r:id="rId46"/>
  <drawing r:id="rId4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AE4A4-D9A6-46A6-B05D-7B03F7FBE411}">
  <sheetPr codeName="Sheet16">
    <tabColor rgb="FF000F7B"/>
  </sheetPr>
  <dimension ref="A2:C189"/>
  <sheetViews>
    <sheetView showGridLines="0" zoomScaleNormal="100" workbookViewId="0"/>
  </sheetViews>
  <sheetFormatPr defaultColWidth="8.5546875" defaultRowHeight="13.8"/>
  <cols>
    <col min="1" max="1" width="65.5546875" style="120" customWidth="1"/>
    <col min="2" max="2" width="29" style="120" customWidth="1"/>
    <col min="3" max="3" width="29.44140625" style="126" customWidth="1"/>
    <col min="4" max="16384" width="8.5546875" style="120"/>
  </cols>
  <sheetData>
    <row r="2" spans="1:3">
      <c r="C2" s="122" t="s">
        <v>88</v>
      </c>
    </row>
    <row r="6" spans="1:3" ht="17.399999999999999">
      <c r="A6" s="916" t="s">
        <v>89</v>
      </c>
      <c r="B6" s="916"/>
      <c r="C6" s="916"/>
    </row>
    <row r="7" spans="1:3" ht="17.399999999999999">
      <c r="A7" s="117"/>
      <c r="B7" s="117"/>
      <c r="C7" s="117"/>
    </row>
    <row r="8" spans="1:3" ht="15.6">
      <c r="A8" s="133" t="s">
        <v>90</v>
      </c>
      <c r="B8" s="133" t="s">
        <v>91</v>
      </c>
      <c r="C8" s="133" t="s">
        <v>92</v>
      </c>
    </row>
    <row r="9" spans="1:3">
      <c r="A9" s="919" t="s">
        <v>21</v>
      </c>
      <c r="B9" s="919"/>
      <c r="C9" s="919"/>
    </row>
    <row r="10" spans="1:3" ht="26.4">
      <c r="A10" s="246" t="s">
        <v>93</v>
      </c>
      <c r="B10" s="251" t="s">
        <v>94</v>
      </c>
      <c r="C10" s="250" t="s">
        <v>95</v>
      </c>
    </row>
    <row r="11" spans="1:3">
      <c r="A11" s="246" t="s">
        <v>96</v>
      </c>
      <c r="B11" s="251" t="s">
        <v>94</v>
      </c>
      <c r="C11" s="250" t="s">
        <v>95</v>
      </c>
    </row>
    <row r="12" spans="1:3">
      <c r="A12" s="250" t="s">
        <v>97</v>
      </c>
      <c r="B12" s="251" t="s">
        <v>94</v>
      </c>
      <c r="C12" s="250" t="s">
        <v>95</v>
      </c>
    </row>
    <row r="13" spans="1:3">
      <c r="A13" s="250" t="s">
        <v>98</v>
      </c>
      <c r="B13" s="251" t="s">
        <v>94</v>
      </c>
      <c r="C13" s="250" t="s">
        <v>95</v>
      </c>
    </row>
    <row r="14" spans="1:3">
      <c r="A14" s="250" t="s">
        <v>99</v>
      </c>
      <c r="B14" s="251" t="s">
        <v>94</v>
      </c>
      <c r="C14" s="250" t="s">
        <v>95</v>
      </c>
    </row>
    <row r="15" spans="1:3" ht="26.4">
      <c r="A15" s="250" t="s">
        <v>100</v>
      </c>
      <c r="B15" s="251" t="s">
        <v>94</v>
      </c>
      <c r="C15" s="250" t="s">
        <v>95</v>
      </c>
    </row>
    <row r="16" spans="1:3" ht="26.4">
      <c r="A16" s="250" t="s">
        <v>101</v>
      </c>
      <c r="B16" s="251" t="s">
        <v>94</v>
      </c>
      <c r="C16" s="250" t="s">
        <v>95</v>
      </c>
    </row>
    <row r="17" spans="1:3" ht="15.6">
      <c r="A17" s="247"/>
      <c r="B17" s="247"/>
      <c r="C17" s="247"/>
    </row>
    <row r="18" spans="1:3">
      <c r="A18" s="919" t="s">
        <v>22</v>
      </c>
      <c r="B18" s="919"/>
      <c r="C18" s="919"/>
    </row>
    <row r="19" spans="1:3">
      <c r="A19" s="250" t="s">
        <v>102</v>
      </c>
      <c r="B19" s="251" t="s">
        <v>103</v>
      </c>
      <c r="C19" s="250"/>
    </row>
    <row r="20" spans="1:3">
      <c r="A20" s="250" t="s">
        <v>104</v>
      </c>
      <c r="B20" s="250"/>
      <c r="C20" s="250"/>
    </row>
    <row r="21" spans="1:3" ht="26.4">
      <c r="A21" s="250" t="s">
        <v>105</v>
      </c>
      <c r="B21" s="251" t="s">
        <v>106</v>
      </c>
      <c r="C21" s="250"/>
    </row>
    <row r="22" spans="1:3" ht="26.4">
      <c r="A22" s="250" t="s">
        <v>107</v>
      </c>
      <c r="B22" s="251" t="s">
        <v>108</v>
      </c>
      <c r="C22" s="250"/>
    </row>
    <row r="23" spans="1:3" ht="26.4">
      <c r="A23" s="250" t="s">
        <v>109</v>
      </c>
      <c r="B23" s="251" t="s">
        <v>106</v>
      </c>
      <c r="C23" s="250"/>
    </row>
    <row r="24" spans="1:3" ht="26.4">
      <c r="A24" s="250" t="s">
        <v>110</v>
      </c>
      <c r="B24" s="251" t="s">
        <v>108</v>
      </c>
      <c r="C24" s="250"/>
    </row>
    <row r="25" spans="1:3">
      <c r="A25" s="249"/>
      <c r="B25" s="176"/>
      <c r="C25" s="249"/>
    </row>
    <row r="26" spans="1:3">
      <c r="A26" s="249"/>
      <c r="B26" s="176"/>
      <c r="C26" s="249"/>
    </row>
    <row r="27" spans="1:3">
      <c r="A27" s="918" t="s">
        <v>23</v>
      </c>
      <c r="B27" s="918"/>
      <c r="C27" s="918"/>
    </row>
    <row r="28" spans="1:3" ht="26.4">
      <c r="A28" s="246" t="s">
        <v>111</v>
      </c>
      <c r="B28" s="246" t="s">
        <v>112</v>
      </c>
      <c r="C28" s="246" t="s">
        <v>113</v>
      </c>
    </row>
    <row r="29" spans="1:3" ht="26.4">
      <c r="A29" s="246" t="s">
        <v>114</v>
      </c>
      <c r="B29" s="246" t="s">
        <v>115</v>
      </c>
      <c r="C29" s="246" t="s">
        <v>116</v>
      </c>
    </row>
    <row r="30" spans="1:3">
      <c r="A30" s="246" t="s">
        <v>117</v>
      </c>
      <c r="B30" s="246" t="s">
        <v>118</v>
      </c>
      <c r="C30" s="246" t="s">
        <v>119</v>
      </c>
    </row>
    <row r="31" spans="1:3" ht="26.4">
      <c r="A31" s="246" t="s">
        <v>120</v>
      </c>
      <c r="B31" s="246" t="s">
        <v>118</v>
      </c>
      <c r="C31" s="246" t="s">
        <v>121</v>
      </c>
    </row>
    <row r="32" spans="1:3">
      <c r="A32" s="246" t="s">
        <v>122</v>
      </c>
      <c r="B32" s="246" t="s">
        <v>118</v>
      </c>
      <c r="C32" s="246" t="s">
        <v>119</v>
      </c>
    </row>
    <row r="33" spans="1:3" ht="26.4">
      <c r="A33" s="246" t="s">
        <v>123</v>
      </c>
      <c r="B33" s="246" t="s">
        <v>118</v>
      </c>
      <c r="C33" s="246" t="s">
        <v>121</v>
      </c>
    </row>
    <row r="34" spans="1:3">
      <c r="A34" s="246" t="s">
        <v>124</v>
      </c>
      <c r="B34" s="246" t="s">
        <v>125</v>
      </c>
      <c r="C34" s="246"/>
    </row>
    <row r="35" spans="1:3">
      <c r="A35" s="246" t="s">
        <v>126</v>
      </c>
      <c r="B35" s="246"/>
      <c r="C35" s="246"/>
    </row>
    <row r="36" spans="1:3">
      <c r="A36" s="244"/>
      <c r="B36" s="244"/>
      <c r="C36" s="244"/>
    </row>
    <row r="37" spans="1:3" ht="15.6">
      <c r="A37" s="247"/>
      <c r="B37" s="247"/>
      <c r="C37" s="247"/>
    </row>
    <row r="38" spans="1:3">
      <c r="A38" s="918" t="s">
        <v>24</v>
      </c>
      <c r="B38" s="918"/>
      <c r="C38" s="918"/>
    </row>
    <row r="39" spans="1:3">
      <c r="A39" s="246" t="s">
        <v>127</v>
      </c>
      <c r="B39" s="246" t="s">
        <v>128</v>
      </c>
      <c r="C39" s="246" t="s">
        <v>129</v>
      </c>
    </row>
    <row r="40" spans="1:3">
      <c r="A40" s="246" t="s">
        <v>130</v>
      </c>
      <c r="B40" s="246" t="s">
        <v>131</v>
      </c>
      <c r="C40" s="246" t="s">
        <v>132</v>
      </c>
    </row>
    <row r="41" spans="1:3" ht="15.6">
      <c r="A41" s="442" t="s">
        <v>133</v>
      </c>
      <c r="B41" s="246" t="s">
        <v>131</v>
      </c>
      <c r="C41" s="246" t="s">
        <v>132</v>
      </c>
    </row>
    <row r="42" spans="1:3">
      <c r="A42" s="246" t="s">
        <v>134</v>
      </c>
      <c r="B42" s="246" t="s">
        <v>135</v>
      </c>
      <c r="C42" s="246"/>
    </row>
    <row r="43" spans="1:3">
      <c r="A43" s="246" t="s">
        <v>136</v>
      </c>
      <c r="B43" s="246" t="s">
        <v>137</v>
      </c>
      <c r="C43" s="246"/>
    </row>
    <row r="44" spans="1:3">
      <c r="A44" s="246" t="s">
        <v>138</v>
      </c>
      <c r="B44" s="246" t="s">
        <v>137</v>
      </c>
      <c r="C44" s="246"/>
    </row>
    <row r="45" spans="1:3">
      <c r="A45" s="246" t="s">
        <v>139</v>
      </c>
      <c r="B45" s="246" t="s">
        <v>137</v>
      </c>
      <c r="C45" s="246"/>
    </row>
    <row r="46" spans="1:3">
      <c r="A46" s="246" t="s">
        <v>140</v>
      </c>
      <c r="B46" s="246" t="s">
        <v>137</v>
      </c>
      <c r="C46" s="246"/>
    </row>
    <row r="47" spans="1:3" ht="15.6">
      <c r="A47" s="247"/>
      <c r="B47" s="247"/>
      <c r="C47" s="247"/>
    </row>
    <row r="48" spans="1:3">
      <c r="A48" s="918" t="s">
        <v>25</v>
      </c>
      <c r="B48" s="918"/>
      <c r="C48" s="918"/>
    </row>
    <row r="49" spans="1:3">
      <c r="A49" s="246" t="s">
        <v>141</v>
      </c>
      <c r="B49" s="246"/>
      <c r="C49" s="246" t="s">
        <v>142</v>
      </c>
    </row>
    <row r="50" spans="1:3" ht="15.6">
      <c r="A50" s="247"/>
      <c r="B50" s="247"/>
      <c r="C50" s="247"/>
    </row>
    <row r="51" spans="1:3">
      <c r="A51" s="918" t="s">
        <v>26</v>
      </c>
      <c r="B51" s="918"/>
      <c r="C51" s="918"/>
    </row>
    <row r="52" spans="1:3">
      <c r="A52" s="246" t="s">
        <v>143</v>
      </c>
      <c r="B52" s="246" t="s">
        <v>144</v>
      </c>
      <c r="C52" s="246"/>
    </row>
    <row r="53" spans="1:3">
      <c r="A53" s="246" t="s">
        <v>145</v>
      </c>
      <c r="B53" s="246" t="s">
        <v>144</v>
      </c>
      <c r="C53" s="246" t="s">
        <v>146</v>
      </c>
    </row>
    <row r="54" spans="1:3">
      <c r="A54" s="246" t="s">
        <v>1826</v>
      </c>
      <c r="B54" s="246" t="s">
        <v>144</v>
      </c>
      <c r="C54" s="246"/>
    </row>
    <row r="55" spans="1:3">
      <c r="A55" s="246" t="s">
        <v>147</v>
      </c>
      <c r="B55" s="246" t="s">
        <v>148</v>
      </c>
      <c r="C55" s="246"/>
    </row>
    <row r="56" spans="1:3">
      <c r="A56" s="246" t="s">
        <v>149</v>
      </c>
      <c r="B56" s="246"/>
      <c r="C56" s="246"/>
    </row>
    <row r="57" spans="1:3">
      <c r="A57" s="246" t="s">
        <v>150</v>
      </c>
      <c r="B57" s="246" t="s">
        <v>151</v>
      </c>
      <c r="C57" s="246"/>
    </row>
    <row r="58" spans="1:3">
      <c r="A58" s="246" t="s">
        <v>152</v>
      </c>
      <c r="B58" s="246" t="s">
        <v>144</v>
      </c>
      <c r="C58" s="246" t="s">
        <v>146</v>
      </c>
    </row>
    <row r="59" spans="1:3">
      <c r="A59" s="246" t="s">
        <v>1827</v>
      </c>
      <c r="B59" s="246" t="s">
        <v>144</v>
      </c>
      <c r="C59" s="246"/>
    </row>
    <row r="60" spans="1:3">
      <c r="A60" s="246" t="s">
        <v>153</v>
      </c>
      <c r="B60" s="246" t="s">
        <v>148</v>
      </c>
      <c r="C60" s="246"/>
    </row>
    <row r="61" spans="1:3">
      <c r="A61" s="246" t="s">
        <v>149</v>
      </c>
      <c r="B61" s="246"/>
      <c r="C61" s="246"/>
    </row>
    <row r="62" spans="1:3">
      <c r="A62" s="246" t="s">
        <v>150</v>
      </c>
      <c r="B62" s="246" t="s">
        <v>151</v>
      </c>
      <c r="C62" s="246"/>
    </row>
    <row r="63" spans="1:3">
      <c r="A63" s="246" t="s">
        <v>154</v>
      </c>
      <c r="B63" s="246" t="s">
        <v>144</v>
      </c>
      <c r="C63" s="246" t="s">
        <v>146</v>
      </c>
    </row>
    <row r="64" spans="1:3">
      <c r="A64" s="243"/>
      <c r="B64" s="243"/>
      <c r="C64" s="244"/>
    </row>
    <row r="65" spans="1:3">
      <c r="A65" s="123"/>
      <c r="B65" s="123"/>
      <c r="C65" s="124"/>
    </row>
    <row r="66" spans="1:3">
      <c r="A66" s="123"/>
      <c r="B66" s="123"/>
      <c r="C66" s="124"/>
    </row>
    <row r="67" spans="1:3">
      <c r="A67" s="123"/>
      <c r="B67" s="123"/>
      <c r="C67" s="124"/>
    </row>
    <row r="68" spans="1:3">
      <c r="A68" s="123"/>
      <c r="B68" s="123"/>
      <c r="C68" s="124"/>
    </row>
    <row r="69" spans="1:3">
      <c r="A69" s="123"/>
      <c r="B69" s="123"/>
      <c r="C69" s="124"/>
    </row>
    <row r="70" spans="1:3">
      <c r="A70" s="123"/>
      <c r="B70" s="123"/>
      <c r="C70" s="124"/>
    </row>
    <row r="71" spans="1:3">
      <c r="A71" s="123"/>
      <c r="B71" s="123"/>
      <c r="C71" s="124"/>
    </row>
    <row r="72" spans="1:3">
      <c r="A72" s="123"/>
      <c r="B72" s="123"/>
      <c r="C72" s="124"/>
    </row>
    <row r="73" spans="1:3">
      <c r="A73" s="123"/>
      <c r="B73" s="123"/>
      <c r="C73" s="124"/>
    </row>
    <row r="74" spans="1:3">
      <c r="A74" s="123"/>
      <c r="B74" s="123"/>
      <c r="C74" s="124"/>
    </row>
    <row r="75" spans="1:3">
      <c r="A75" s="123"/>
      <c r="B75" s="123"/>
      <c r="C75" s="124"/>
    </row>
    <row r="76" spans="1:3">
      <c r="A76" s="123"/>
      <c r="B76" s="123"/>
      <c r="C76" s="124"/>
    </row>
    <row r="77" spans="1:3">
      <c r="A77" s="123"/>
      <c r="B77" s="123"/>
      <c r="C77" s="124"/>
    </row>
    <row r="78" spans="1:3">
      <c r="A78" s="123"/>
      <c r="B78" s="123"/>
      <c r="C78" s="124"/>
    </row>
    <row r="79" spans="1:3">
      <c r="A79" s="123"/>
      <c r="B79" s="123"/>
      <c r="C79" s="124"/>
    </row>
    <row r="80" spans="1:3">
      <c r="A80" s="123"/>
      <c r="B80" s="123"/>
      <c r="C80" s="124"/>
    </row>
    <row r="81" spans="1:3">
      <c r="A81" s="123"/>
      <c r="B81" s="123"/>
      <c r="C81" s="124"/>
    </row>
    <row r="82" spans="1:3">
      <c r="A82" s="123"/>
      <c r="B82" s="123"/>
      <c r="C82" s="124"/>
    </row>
    <row r="83" spans="1:3">
      <c r="A83" s="123"/>
      <c r="B83" s="123"/>
      <c r="C83" s="124"/>
    </row>
    <row r="84" spans="1:3">
      <c r="A84" s="123"/>
      <c r="B84" s="123"/>
      <c r="C84" s="124"/>
    </row>
    <row r="85" spans="1:3">
      <c r="A85" s="123"/>
      <c r="B85" s="123"/>
      <c r="C85" s="124"/>
    </row>
    <row r="86" spans="1:3">
      <c r="A86" s="123"/>
      <c r="B86" s="123"/>
      <c r="C86" s="124"/>
    </row>
    <row r="87" spans="1:3">
      <c r="A87" s="123"/>
      <c r="B87" s="123"/>
      <c r="C87" s="124"/>
    </row>
    <row r="88" spans="1:3">
      <c r="A88" s="123"/>
      <c r="B88" s="123"/>
      <c r="C88" s="124"/>
    </row>
    <row r="89" spans="1:3">
      <c r="A89" s="123"/>
      <c r="B89" s="123"/>
      <c r="C89" s="124"/>
    </row>
    <row r="90" spans="1:3">
      <c r="A90" s="123"/>
      <c r="B90" s="123"/>
      <c r="C90" s="124"/>
    </row>
    <row r="91" spans="1:3">
      <c r="A91" s="123"/>
      <c r="B91" s="123"/>
      <c r="C91" s="124"/>
    </row>
    <row r="92" spans="1:3">
      <c r="A92" s="123"/>
      <c r="B92" s="123"/>
      <c r="C92" s="124"/>
    </row>
    <row r="93" spans="1:3">
      <c r="A93" s="123"/>
      <c r="B93" s="123"/>
      <c r="C93" s="124"/>
    </row>
    <row r="94" spans="1:3">
      <c r="A94" s="123"/>
      <c r="B94" s="123"/>
      <c r="C94" s="124"/>
    </row>
    <row r="95" spans="1:3">
      <c r="A95" s="123"/>
      <c r="B95" s="123"/>
      <c r="C95" s="124"/>
    </row>
    <row r="96" spans="1:3">
      <c r="A96" s="123"/>
      <c r="B96" s="123"/>
      <c r="C96" s="124"/>
    </row>
    <row r="97" spans="1:3">
      <c r="A97" s="123"/>
      <c r="B97" s="123"/>
      <c r="C97" s="124"/>
    </row>
    <row r="98" spans="1:3">
      <c r="A98" s="123"/>
      <c r="B98" s="123"/>
      <c r="C98" s="124"/>
    </row>
    <row r="99" spans="1:3">
      <c r="A99" s="123"/>
      <c r="B99" s="123"/>
      <c r="C99" s="124"/>
    </row>
    <row r="100" spans="1:3">
      <c r="A100" s="123"/>
      <c r="B100" s="123"/>
      <c r="C100" s="124"/>
    </row>
    <row r="101" spans="1:3">
      <c r="A101" s="123"/>
      <c r="B101" s="123"/>
      <c r="C101" s="124"/>
    </row>
    <row r="102" spans="1:3">
      <c r="A102" s="123"/>
      <c r="B102" s="123"/>
      <c r="C102" s="124"/>
    </row>
    <row r="103" spans="1:3">
      <c r="A103" s="123"/>
      <c r="B103" s="123"/>
      <c r="C103" s="124"/>
    </row>
    <row r="104" spans="1:3">
      <c r="A104" s="123"/>
      <c r="B104" s="123"/>
      <c r="C104" s="124"/>
    </row>
    <row r="105" spans="1:3">
      <c r="A105" s="123"/>
      <c r="B105" s="123"/>
      <c r="C105" s="124"/>
    </row>
    <row r="106" spans="1:3">
      <c r="A106" s="123"/>
      <c r="B106" s="123"/>
      <c r="C106" s="124"/>
    </row>
    <row r="107" spans="1:3">
      <c r="A107" s="123"/>
      <c r="B107" s="123"/>
      <c r="C107" s="124"/>
    </row>
    <row r="108" spans="1:3">
      <c r="A108" s="121"/>
      <c r="B108" s="121"/>
      <c r="C108" s="125"/>
    </row>
    <row r="109" spans="1:3">
      <c r="A109" s="121"/>
      <c r="B109" s="121"/>
      <c r="C109" s="125"/>
    </row>
    <row r="110" spans="1:3">
      <c r="A110" s="121"/>
      <c r="B110" s="121"/>
      <c r="C110" s="125"/>
    </row>
    <row r="111" spans="1:3">
      <c r="A111" s="121"/>
      <c r="B111" s="121"/>
      <c r="C111" s="125"/>
    </row>
    <row r="112" spans="1:3">
      <c r="A112" s="121"/>
      <c r="B112" s="121"/>
      <c r="C112" s="125"/>
    </row>
    <row r="113" spans="1:3">
      <c r="A113" s="121"/>
      <c r="B113" s="121"/>
      <c r="C113" s="125"/>
    </row>
    <row r="114" spans="1:3">
      <c r="A114" s="121"/>
      <c r="B114" s="121"/>
      <c r="C114" s="125"/>
    </row>
    <row r="115" spans="1:3">
      <c r="A115" s="121"/>
      <c r="B115" s="121"/>
      <c r="C115" s="125"/>
    </row>
    <row r="116" spans="1:3">
      <c r="A116" s="121"/>
      <c r="B116" s="121"/>
      <c r="C116" s="125"/>
    </row>
    <row r="117" spans="1:3">
      <c r="A117" s="121"/>
      <c r="B117" s="121"/>
      <c r="C117" s="125"/>
    </row>
    <row r="118" spans="1:3">
      <c r="A118" s="121"/>
      <c r="B118" s="121"/>
      <c r="C118" s="125"/>
    </row>
    <row r="119" spans="1:3">
      <c r="A119" s="121"/>
      <c r="B119" s="121"/>
      <c r="C119" s="125"/>
    </row>
    <row r="120" spans="1:3">
      <c r="A120" s="121"/>
      <c r="B120" s="121"/>
      <c r="C120" s="125"/>
    </row>
    <row r="121" spans="1:3">
      <c r="A121" s="121"/>
      <c r="B121" s="121"/>
      <c r="C121" s="125"/>
    </row>
    <row r="122" spans="1:3">
      <c r="A122" s="121"/>
      <c r="B122" s="121"/>
      <c r="C122" s="125"/>
    </row>
    <row r="123" spans="1:3">
      <c r="A123" s="121"/>
      <c r="B123" s="121"/>
      <c r="C123" s="125"/>
    </row>
    <row r="124" spans="1:3">
      <c r="A124" s="121"/>
      <c r="B124" s="121"/>
      <c r="C124" s="125"/>
    </row>
    <row r="125" spans="1:3">
      <c r="A125" s="121"/>
      <c r="B125" s="121"/>
      <c r="C125" s="125"/>
    </row>
    <row r="126" spans="1:3">
      <c r="A126" s="121"/>
      <c r="B126" s="121"/>
      <c r="C126" s="125"/>
    </row>
    <row r="127" spans="1:3">
      <c r="A127" s="121"/>
      <c r="B127" s="121"/>
      <c r="C127" s="125"/>
    </row>
    <row r="128" spans="1:3">
      <c r="A128" s="121"/>
      <c r="B128" s="121"/>
      <c r="C128" s="125"/>
    </row>
    <row r="129" spans="1:3">
      <c r="A129" s="121"/>
      <c r="B129" s="121"/>
      <c r="C129" s="125"/>
    </row>
    <row r="130" spans="1:3">
      <c r="A130" s="121"/>
      <c r="B130" s="121"/>
      <c r="C130" s="125"/>
    </row>
    <row r="131" spans="1:3">
      <c r="A131" s="121"/>
      <c r="B131" s="121"/>
      <c r="C131" s="125"/>
    </row>
    <row r="132" spans="1:3">
      <c r="A132" s="121"/>
      <c r="B132" s="121"/>
      <c r="C132" s="125"/>
    </row>
    <row r="133" spans="1:3">
      <c r="A133" s="121"/>
      <c r="B133" s="121"/>
      <c r="C133" s="125"/>
    </row>
    <row r="134" spans="1:3">
      <c r="A134" s="121"/>
      <c r="B134" s="121"/>
      <c r="C134" s="125"/>
    </row>
    <row r="135" spans="1:3">
      <c r="A135" s="121"/>
      <c r="B135" s="121"/>
      <c r="C135" s="125"/>
    </row>
    <row r="136" spans="1:3">
      <c r="A136" s="121"/>
      <c r="B136" s="121"/>
      <c r="C136" s="125"/>
    </row>
    <row r="137" spans="1:3">
      <c r="A137" s="121"/>
      <c r="B137" s="121"/>
      <c r="C137" s="125"/>
    </row>
    <row r="138" spans="1:3">
      <c r="A138" s="121"/>
      <c r="B138" s="121"/>
      <c r="C138" s="125"/>
    </row>
    <row r="139" spans="1:3">
      <c r="A139" s="121"/>
      <c r="B139" s="121"/>
      <c r="C139" s="125"/>
    </row>
    <row r="140" spans="1:3">
      <c r="A140" s="121"/>
      <c r="B140" s="121"/>
      <c r="C140" s="125"/>
    </row>
    <row r="141" spans="1:3">
      <c r="A141" s="121"/>
      <c r="B141" s="121"/>
      <c r="C141" s="125"/>
    </row>
    <row r="142" spans="1:3">
      <c r="A142" s="121"/>
      <c r="B142" s="121"/>
      <c r="C142" s="125"/>
    </row>
    <row r="143" spans="1:3">
      <c r="A143" s="121"/>
      <c r="B143" s="121"/>
      <c r="C143" s="125"/>
    </row>
    <row r="144" spans="1:3">
      <c r="A144" s="121"/>
      <c r="B144" s="121"/>
      <c r="C144" s="125"/>
    </row>
    <row r="145" spans="1:3">
      <c r="A145" s="121"/>
      <c r="B145" s="121"/>
      <c r="C145" s="125"/>
    </row>
    <row r="146" spans="1:3">
      <c r="A146" s="121"/>
      <c r="B146" s="121"/>
      <c r="C146" s="125"/>
    </row>
    <row r="147" spans="1:3">
      <c r="A147" s="121"/>
      <c r="B147" s="121"/>
      <c r="C147" s="125"/>
    </row>
    <row r="148" spans="1:3">
      <c r="A148" s="121"/>
      <c r="B148" s="121"/>
      <c r="C148" s="125"/>
    </row>
    <row r="149" spans="1:3">
      <c r="A149" s="121"/>
      <c r="B149" s="121"/>
      <c r="C149" s="125"/>
    </row>
    <row r="150" spans="1:3">
      <c r="A150" s="121"/>
      <c r="B150" s="121"/>
      <c r="C150" s="125"/>
    </row>
    <row r="151" spans="1:3">
      <c r="A151" s="121"/>
      <c r="B151" s="121"/>
      <c r="C151" s="125"/>
    </row>
    <row r="152" spans="1:3">
      <c r="A152" s="121"/>
      <c r="B152" s="121"/>
      <c r="C152" s="125"/>
    </row>
    <row r="153" spans="1:3">
      <c r="A153" s="121"/>
      <c r="B153" s="121"/>
      <c r="C153" s="125"/>
    </row>
    <row r="154" spans="1:3">
      <c r="A154" s="121"/>
      <c r="B154" s="121"/>
      <c r="C154" s="125"/>
    </row>
    <row r="155" spans="1:3">
      <c r="A155" s="121"/>
      <c r="B155" s="121"/>
      <c r="C155" s="125"/>
    </row>
    <row r="156" spans="1:3">
      <c r="A156" s="121"/>
      <c r="B156" s="121"/>
      <c r="C156" s="125"/>
    </row>
    <row r="157" spans="1:3">
      <c r="A157" s="121"/>
      <c r="B157" s="121"/>
      <c r="C157" s="125"/>
    </row>
    <row r="158" spans="1:3">
      <c r="A158" s="121"/>
      <c r="B158" s="121"/>
      <c r="C158" s="125"/>
    </row>
    <row r="159" spans="1:3">
      <c r="A159" s="121"/>
      <c r="B159" s="121"/>
      <c r="C159" s="125"/>
    </row>
    <row r="160" spans="1:3">
      <c r="A160" s="121"/>
      <c r="B160" s="121"/>
      <c r="C160" s="125"/>
    </row>
    <row r="161" spans="1:3">
      <c r="A161" s="121"/>
      <c r="B161" s="121"/>
      <c r="C161" s="125"/>
    </row>
    <row r="162" spans="1:3">
      <c r="A162" s="121"/>
      <c r="B162" s="121"/>
      <c r="C162" s="125"/>
    </row>
    <row r="163" spans="1:3">
      <c r="A163" s="121"/>
      <c r="B163" s="121"/>
      <c r="C163" s="125"/>
    </row>
    <row r="164" spans="1:3">
      <c r="A164" s="121"/>
      <c r="B164" s="121"/>
      <c r="C164" s="125"/>
    </row>
    <row r="165" spans="1:3">
      <c r="A165" s="121"/>
      <c r="B165" s="121"/>
      <c r="C165" s="125"/>
    </row>
    <row r="166" spans="1:3">
      <c r="A166" s="121"/>
      <c r="B166" s="121"/>
      <c r="C166" s="125"/>
    </row>
    <row r="167" spans="1:3">
      <c r="A167" s="121"/>
      <c r="B167" s="121"/>
      <c r="C167" s="125"/>
    </row>
    <row r="168" spans="1:3">
      <c r="A168" s="121"/>
      <c r="B168" s="121"/>
      <c r="C168" s="125"/>
    </row>
    <row r="169" spans="1:3">
      <c r="A169" s="121"/>
      <c r="B169" s="121"/>
      <c r="C169" s="125"/>
    </row>
    <row r="170" spans="1:3">
      <c r="A170" s="121"/>
      <c r="B170" s="121"/>
      <c r="C170" s="125"/>
    </row>
    <row r="171" spans="1:3">
      <c r="A171" s="121"/>
      <c r="B171" s="121"/>
      <c r="C171" s="125"/>
    </row>
    <row r="172" spans="1:3">
      <c r="A172" s="121"/>
      <c r="B172" s="121"/>
      <c r="C172" s="125"/>
    </row>
    <row r="173" spans="1:3">
      <c r="A173" s="121"/>
      <c r="B173" s="121"/>
      <c r="C173" s="125"/>
    </row>
    <row r="174" spans="1:3">
      <c r="A174" s="121"/>
      <c r="B174" s="121"/>
      <c r="C174" s="125"/>
    </row>
    <row r="175" spans="1:3">
      <c r="A175" s="121"/>
      <c r="B175" s="121"/>
      <c r="C175" s="125"/>
    </row>
    <row r="176" spans="1:3">
      <c r="A176" s="121"/>
      <c r="B176" s="121"/>
      <c r="C176" s="125"/>
    </row>
    <row r="177" spans="1:3">
      <c r="A177" s="121"/>
      <c r="B177" s="121"/>
      <c r="C177" s="125"/>
    </row>
    <row r="178" spans="1:3">
      <c r="A178" s="121"/>
      <c r="B178" s="121"/>
      <c r="C178" s="125"/>
    </row>
    <row r="179" spans="1:3">
      <c r="A179" s="121"/>
      <c r="B179" s="121"/>
      <c r="C179" s="125"/>
    </row>
    <row r="180" spans="1:3">
      <c r="A180" s="121"/>
      <c r="B180" s="121"/>
      <c r="C180" s="125"/>
    </row>
    <row r="181" spans="1:3">
      <c r="A181" s="121"/>
      <c r="B181" s="121"/>
      <c r="C181" s="125"/>
    </row>
    <row r="182" spans="1:3">
      <c r="A182" s="121"/>
      <c r="B182" s="121"/>
      <c r="C182" s="125"/>
    </row>
    <row r="183" spans="1:3">
      <c r="A183" s="121"/>
      <c r="B183" s="121"/>
      <c r="C183" s="125"/>
    </row>
    <row r="184" spans="1:3">
      <c r="A184" s="121"/>
      <c r="B184" s="121"/>
      <c r="C184" s="125"/>
    </row>
    <row r="185" spans="1:3">
      <c r="A185" s="121"/>
      <c r="B185" s="121"/>
      <c r="C185" s="125"/>
    </row>
    <row r="186" spans="1:3">
      <c r="A186" s="121"/>
      <c r="B186" s="121"/>
      <c r="C186" s="125"/>
    </row>
    <row r="187" spans="1:3">
      <c r="A187" s="121"/>
      <c r="B187" s="121"/>
      <c r="C187" s="125"/>
    </row>
    <row r="188" spans="1:3">
      <c r="A188" s="121"/>
      <c r="B188" s="121"/>
      <c r="C188" s="125"/>
    </row>
    <row r="189" spans="1:3">
      <c r="A189" s="121"/>
      <c r="B189" s="121"/>
      <c r="C189" s="125"/>
    </row>
  </sheetData>
  <mergeCells count="7">
    <mergeCell ref="A6:C6"/>
    <mergeCell ref="A51:C51"/>
    <mergeCell ref="A27:C27"/>
    <mergeCell ref="A48:C48"/>
    <mergeCell ref="A38:C38"/>
    <mergeCell ref="A18:C18"/>
    <mergeCell ref="A9:C9"/>
  </mergeCells>
  <phoneticPr fontId="84" type="noConversion"/>
  <hyperlinks>
    <hyperlink ref="A9" location="'Air Quality'!A1" display="Air Quality " xr:uid="{ABE9983C-824C-4D85-ACA3-A3365B7AD450}"/>
    <hyperlink ref="A18" location="'Biodiversity &amp; Reclamation'!A1" display="Biodiversity and Reclamation" xr:uid="{674AA718-5319-4E23-8C11-BF86BE251B8D}"/>
    <hyperlink ref="A38" location="'Climate Change'!A1" display="Climate Change" xr:uid="{DD9DC277-C8E1-4CB1-AEC6-4345A9DCDB47}"/>
    <hyperlink ref="A27" location="'Responsible Production &amp; Waste'!A1" display="Responsible Production &amp; Waste" xr:uid="{9349D281-9A85-4BBC-B586-CF2544627586}"/>
    <hyperlink ref="A48" location="Tailings!A1" display="Tailings  " xr:uid="{ED655DD5-E065-4429-80A1-3182AF5EE649}"/>
    <hyperlink ref="A51" location="'Water Stewardship'!A1" display="Water Stewardship " xr:uid="{7ACABB8F-9F29-4BE7-A12B-4086606BCA85}"/>
    <hyperlink ref="A18:C18" location="Biodiversity!A1" display="Biodiversity" xr:uid="{A2EA29C7-0C5C-4E77-9193-D7265C8AA5AA}"/>
    <hyperlink ref="A27:C27" location="'Circularity &amp; Waste'!A1" display="Circularity &amp; Waste" xr:uid="{10E9A045-141D-4B50-8AF1-C2F4720B1372}"/>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04AE-86DD-4B5C-831A-506CBFEBEB95}">
  <sheetPr codeName="Sheet3">
    <tabColor rgb="FF93E3FF"/>
  </sheetPr>
  <dimension ref="A2:V144"/>
  <sheetViews>
    <sheetView showGridLines="0" zoomScaleNormal="100" workbookViewId="0"/>
  </sheetViews>
  <sheetFormatPr defaultColWidth="8.5546875" defaultRowHeight="14.4"/>
  <cols>
    <col min="1" max="1" width="16.5546875" style="36" customWidth="1"/>
    <col min="2" max="16" width="15.5546875" style="36" customWidth="1"/>
    <col min="17" max="16384" width="8.5546875" style="36"/>
  </cols>
  <sheetData>
    <row r="2" spans="1:8">
      <c r="H2" s="96"/>
    </row>
    <row r="7" spans="1:8" ht="21">
      <c r="A7" s="930" t="s">
        <v>0</v>
      </c>
      <c r="B7" s="930"/>
      <c r="C7" s="930"/>
      <c r="D7" s="930"/>
      <c r="E7" s="930"/>
      <c r="F7" s="930"/>
      <c r="G7" s="930"/>
      <c r="H7" s="930"/>
    </row>
    <row r="8" spans="1:8" ht="21.6" thickBot="1">
      <c r="A8" s="134"/>
      <c r="B8" s="134"/>
      <c r="C8" s="135"/>
      <c r="D8" s="135"/>
      <c r="E8" s="135"/>
      <c r="F8" s="135"/>
      <c r="G8" s="135"/>
      <c r="H8" s="135"/>
    </row>
    <row r="9" spans="1:8" ht="18.600000000000001" thickTop="1" thickBot="1">
      <c r="A9" s="933" t="s">
        <v>155</v>
      </c>
      <c r="B9" s="933"/>
      <c r="C9" s="933"/>
      <c r="D9" s="933"/>
      <c r="E9" s="933"/>
      <c r="F9" s="933"/>
      <c r="G9" s="933"/>
      <c r="H9" s="933"/>
    </row>
    <row r="10" spans="1:8" ht="17.100000000000001" customHeight="1" thickTop="1">
      <c r="A10" s="37"/>
      <c r="B10" s="37"/>
    </row>
    <row r="11" spans="1:8" ht="18">
      <c r="A11" s="932" t="s">
        <v>156</v>
      </c>
      <c r="B11" s="932"/>
      <c r="C11" s="932"/>
      <c r="D11" s="932"/>
      <c r="E11" s="932"/>
      <c r="F11" s="932"/>
      <c r="G11" s="932"/>
      <c r="H11" s="932"/>
    </row>
    <row r="12" spans="1:8" ht="23.85" customHeight="1">
      <c r="A12" s="928" t="s">
        <v>157</v>
      </c>
      <c r="B12" s="928"/>
      <c r="C12" s="928"/>
      <c r="D12" s="928"/>
      <c r="E12" s="928"/>
      <c r="F12" s="928"/>
      <c r="G12" s="928"/>
      <c r="H12" s="928"/>
    </row>
    <row r="13" spans="1:8">
      <c r="A13" s="928" t="s">
        <v>158</v>
      </c>
      <c r="B13" s="928"/>
      <c r="C13" s="928"/>
      <c r="D13" s="928"/>
      <c r="E13" s="928"/>
      <c r="F13" s="928"/>
      <c r="G13" s="928"/>
      <c r="H13" s="928"/>
    </row>
    <row r="14" spans="1:8" ht="43.95" customHeight="1">
      <c r="A14" s="928" t="s">
        <v>159</v>
      </c>
      <c r="B14" s="928"/>
      <c r="C14" s="928"/>
      <c r="D14" s="928"/>
      <c r="E14" s="928"/>
      <c r="F14" s="928"/>
      <c r="G14" s="928"/>
      <c r="H14" s="928"/>
    </row>
    <row r="15" spans="1:8" ht="25.2" customHeight="1">
      <c r="A15" s="928" t="s">
        <v>160</v>
      </c>
      <c r="B15" s="928"/>
      <c r="C15" s="928"/>
      <c r="D15" s="928"/>
      <c r="E15" s="928"/>
      <c r="F15" s="928"/>
      <c r="G15" s="928"/>
      <c r="H15" s="928"/>
    </row>
    <row r="16" spans="1:8">
      <c r="A16" s="928" t="s">
        <v>161</v>
      </c>
      <c r="B16" s="928"/>
      <c r="C16" s="928"/>
      <c r="D16" s="928"/>
      <c r="E16" s="928"/>
      <c r="F16" s="928"/>
      <c r="G16" s="928"/>
      <c r="H16" s="928"/>
    </row>
    <row r="17" spans="1:22" ht="19.350000000000001" customHeight="1"/>
    <row r="18" spans="1:22" ht="15.6">
      <c r="A18" s="925" t="s">
        <v>162</v>
      </c>
      <c r="B18" s="925"/>
      <c r="C18" s="925"/>
      <c r="D18" s="925"/>
      <c r="E18" s="925"/>
      <c r="F18" s="925"/>
      <c r="G18" s="925"/>
      <c r="H18" s="925"/>
    </row>
    <row r="19" spans="1:22">
      <c r="A19" s="150" t="s">
        <v>163</v>
      </c>
      <c r="B19" s="143">
        <v>2023</v>
      </c>
      <c r="C19" s="143">
        <v>2022</v>
      </c>
      <c r="D19" s="150">
        <v>2021</v>
      </c>
      <c r="E19" s="150">
        <v>2020</v>
      </c>
      <c r="F19" s="150">
        <v>2019</v>
      </c>
      <c r="G19" s="150">
        <v>2018</v>
      </c>
      <c r="H19" s="150">
        <v>2017</v>
      </c>
    </row>
    <row r="20" spans="1:22" ht="14.85" customHeight="1">
      <c r="A20" s="154" t="s">
        <v>164</v>
      </c>
      <c r="B20" s="259" t="s">
        <v>165</v>
      </c>
      <c r="C20" s="259" t="s">
        <v>165</v>
      </c>
      <c r="D20" s="156" t="s">
        <v>165</v>
      </c>
      <c r="E20" s="154">
        <v>2.06</v>
      </c>
      <c r="F20" s="154">
        <v>4.4000000000000004</v>
      </c>
      <c r="G20" s="156">
        <v>4.9000000000000004</v>
      </c>
      <c r="H20" s="156">
        <v>3.6</v>
      </c>
    </row>
    <row r="21" spans="1:22" ht="26.85" customHeight="1">
      <c r="A21" s="154" t="s">
        <v>166</v>
      </c>
      <c r="B21" s="580">
        <v>0.40799999999999997</v>
      </c>
      <c r="C21" s="259">
        <v>0.38</v>
      </c>
      <c r="D21" s="239">
        <v>0.39500000000000002</v>
      </c>
      <c r="E21" s="154">
        <v>1.51</v>
      </c>
      <c r="F21" s="154">
        <v>0.32</v>
      </c>
      <c r="G21" s="156" t="s">
        <v>167</v>
      </c>
      <c r="H21" s="156" t="s">
        <v>167</v>
      </c>
      <c r="K21" s="921"/>
      <c r="L21" s="921"/>
      <c r="M21" s="921"/>
      <c r="N21" s="921"/>
      <c r="O21" s="921"/>
      <c r="P21" s="921"/>
      <c r="Q21" s="921"/>
      <c r="R21" s="921"/>
      <c r="S21" s="921"/>
      <c r="T21" s="921"/>
      <c r="U21" s="921"/>
      <c r="V21" s="921"/>
    </row>
    <row r="22" spans="1:22" ht="14.85" customHeight="1">
      <c r="A22" s="154" t="s">
        <v>168</v>
      </c>
      <c r="B22" s="580" t="s">
        <v>165</v>
      </c>
      <c r="C22" s="156" t="s">
        <v>165</v>
      </c>
      <c r="D22" s="156" t="s">
        <v>165</v>
      </c>
      <c r="E22" s="154">
        <v>0.03</v>
      </c>
      <c r="F22" s="154">
        <v>0.4</v>
      </c>
      <c r="G22" s="156">
        <v>1.1000000000000001</v>
      </c>
      <c r="H22" s="156">
        <v>1.4</v>
      </c>
    </row>
    <row r="23" spans="1:22" ht="14.85" customHeight="1">
      <c r="A23" s="154" t="s">
        <v>169</v>
      </c>
      <c r="B23" s="580">
        <v>1.9139999999999999</v>
      </c>
      <c r="C23" s="240">
        <v>2</v>
      </c>
      <c r="D23" s="239">
        <v>1.9239999999999999</v>
      </c>
      <c r="E23" s="154">
        <v>2.8</v>
      </c>
      <c r="F23" s="154">
        <v>4.3</v>
      </c>
      <c r="G23" s="156">
        <v>6.2</v>
      </c>
      <c r="H23" s="156">
        <v>6.4</v>
      </c>
    </row>
    <row r="24" spans="1:22" ht="14.85" customHeight="1">
      <c r="A24" s="154" t="s">
        <v>170</v>
      </c>
      <c r="B24" s="580">
        <v>4.7149999999999999</v>
      </c>
      <c r="C24" s="156">
        <v>4.0599999999999996</v>
      </c>
      <c r="D24" s="239">
        <v>3.6589999999999998</v>
      </c>
      <c r="E24" s="154">
        <v>3.55</v>
      </c>
      <c r="F24" s="154">
        <v>3.5</v>
      </c>
      <c r="G24" s="156">
        <v>15.8</v>
      </c>
      <c r="H24" s="156">
        <v>21.7</v>
      </c>
    </row>
    <row r="25" spans="1:22" ht="14.85" customHeight="1">
      <c r="A25" s="154" t="s">
        <v>171</v>
      </c>
      <c r="B25" s="580">
        <v>2.052</v>
      </c>
      <c r="C25" s="156">
        <v>1.5</v>
      </c>
      <c r="D25" s="239">
        <v>1.3129999999999999</v>
      </c>
      <c r="E25" s="154">
        <v>5.2</v>
      </c>
      <c r="F25" s="154">
        <v>4.5999999999999996</v>
      </c>
      <c r="G25" s="156">
        <v>4.5999999999999996</v>
      </c>
      <c r="H25" s="156">
        <v>4.7</v>
      </c>
    </row>
    <row r="26" spans="1:22" ht="29.1" customHeight="1">
      <c r="A26" s="154" t="s">
        <v>172</v>
      </c>
      <c r="B26" s="294">
        <v>1.7010000000000001</v>
      </c>
      <c r="C26" s="156">
        <v>1.57</v>
      </c>
      <c r="D26" s="239">
        <v>1.706</v>
      </c>
      <c r="E26" s="154">
        <v>1.29</v>
      </c>
      <c r="F26" s="154">
        <v>1.9</v>
      </c>
      <c r="G26" s="156">
        <v>1.8</v>
      </c>
      <c r="H26" s="156">
        <v>2.1</v>
      </c>
    </row>
    <row r="27" spans="1:22" ht="14.85" customHeight="1">
      <c r="A27" s="154" t="s">
        <v>173</v>
      </c>
      <c r="B27" s="580">
        <v>1.64</v>
      </c>
      <c r="C27" s="156">
        <v>1.04</v>
      </c>
      <c r="D27" s="239">
        <v>1.073</v>
      </c>
      <c r="E27" s="154">
        <v>4.1100000000000003</v>
      </c>
      <c r="F27" s="154">
        <v>1.5</v>
      </c>
      <c r="G27" s="156">
        <v>1.2</v>
      </c>
      <c r="H27" s="156">
        <v>2.1</v>
      </c>
    </row>
    <row r="28" spans="1:22" ht="14.85" customHeight="1">
      <c r="A28" s="154" t="s">
        <v>174</v>
      </c>
      <c r="B28" s="580" t="s">
        <v>165</v>
      </c>
      <c r="C28" s="156" t="s">
        <v>165</v>
      </c>
      <c r="D28" s="156" t="s">
        <v>165</v>
      </c>
      <c r="E28" s="154">
        <v>0.17</v>
      </c>
      <c r="F28" s="154">
        <v>0.2</v>
      </c>
      <c r="G28" s="156">
        <v>6.3</v>
      </c>
      <c r="H28" s="156">
        <v>4.7</v>
      </c>
    </row>
    <row r="29" spans="1:22" ht="14.85" customHeight="1">
      <c r="A29" s="154" t="s">
        <v>175</v>
      </c>
      <c r="B29" s="580">
        <v>2.101</v>
      </c>
      <c r="C29" s="156">
        <v>7.86</v>
      </c>
      <c r="D29" s="154">
        <v>3.6349999999999998</v>
      </c>
      <c r="E29" s="154">
        <v>6.45</v>
      </c>
      <c r="F29" s="154">
        <v>18.8</v>
      </c>
      <c r="G29" s="156">
        <v>19.5</v>
      </c>
      <c r="H29" s="156">
        <v>33.700000000000003</v>
      </c>
    </row>
    <row r="30" spans="1:22" ht="14.85" customHeight="1">
      <c r="A30" s="154" t="s">
        <v>176</v>
      </c>
      <c r="B30" s="580">
        <v>1.5720000000000001</v>
      </c>
      <c r="C30" s="156">
        <v>1.67</v>
      </c>
      <c r="D30" s="154">
        <v>1.968</v>
      </c>
      <c r="E30" s="154">
        <v>1.51</v>
      </c>
      <c r="F30" s="154">
        <v>2.1</v>
      </c>
      <c r="G30" s="156" t="s">
        <v>167</v>
      </c>
      <c r="H30" s="156" t="s">
        <v>167</v>
      </c>
    </row>
    <row r="31" spans="1:22">
      <c r="A31" s="154" t="s">
        <v>177</v>
      </c>
      <c r="B31" s="255">
        <v>1916.1</v>
      </c>
      <c r="C31" s="581">
        <v>2401.6999999999998</v>
      </c>
      <c r="D31" s="241">
        <v>3078</v>
      </c>
      <c r="E31" s="242">
        <v>3783.5</v>
      </c>
      <c r="F31" s="242">
        <v>3811</v>
      </c>
      <c r="G31" s="188">
        <v>3598</v>
      </c>
      <c r="H31" s="188">
        <v>4814</v>
      </c>
    </row>
    <row r="32" spans="1:22">
      <c r="A32" s="163" t="s">
        <v>178</v>
      </c>
      <c r="B32" s="323">
        <v>1932</v>
      </c>
      <c r="C32" s="323">
        <v>2422</v>
      </c>
      <c r="D32" s="324">
        <v>3094</v>
      </c>
      <c r="E32" s="336">
        <v>3812</v>
      </c>
      <c r="F32" s="336">
        <v>3853</v>
      </c>
      <c r="G32" s="323">
        <v>3659.4</v>
      </c>
      <c r="H32" s="323">
        <v>4894.3999999999996</v>
      </c>
    </row>
    <row r="33" spans="1:15" ht="15.6" customHeight="1">
      <c r="A33" s="929" t="s">
        <v>179</v>
      </c>
      <c r="B33" s="929"/>
      <c r="C33" s="929"/>
      <c r="D33" s="929"/>
      <c r="E33" s="929"/>
      <c r="F33" s="929"/>
      <c r="G33" s="929"/>
      <c r="H33" s="929"/>
    </row>
    <row r="34" spans="1:15" ht="24.75" customHeight="1">
      <c r="A34" s="929" t="s">
        <v>180</v>
      </c>
      <c r="B34" s="929"/>
      <c r="C34" s="929"/>
      <c r="D34" s="929"/>
      <c r="E34" s="929"/>
      <c r="F34" s="929"/>
      <c r="G34" s="929"/>
      <c r="H34" s="929"/>
    </row>
    <row r="35" spans="1:15" ht="25.5" customHeight="1">
      <c r="A35" s="929" t="s">
        <v>181</v>
      </c>
      <c r="B35" s="929"/>
      <c r="C35" s="929"/>
      <c r="D35" s="929"/>
      <c r="E35" s="929"/>
      <c r="F35" s="929"/>
      <c r="G35" s="929"/>
      <c r="H35" s="929"/>
    </row>
    <row r="36" spans="1:15" ht="41.4" customHeight="1">
      <c r="A36" s="929" t="s">
        <v>182</v>
      </c>
      <c r="B36" s="929"/>
      <c r="C36" s="929"/>
      <c r="D36" s="929"/>
      <c r="E36" s="929"/>
      <c r="F36" s="929"/>
      <c r="G36" s="929"/>
      <c r="H36" s="929"/>
    </row>
    <row r="37" spans="1:15" ht="26.1" customHeight="1">
      <c r="A37" s="921" t="s">
        <v>183</v>
      </c>
      <c r="B37" s="921"/>
      <c r="C37" s="921"/>
      <c r="D37" s="921"/>
      <c r="E37" s="921"/>
      <c r="F37" s="921"/>
      <c r="G37" s="921"/>
      <c r="H37" s="921"/>
      <c r="I37" s="119"/>
      <c r="J37" s="119"/>
      <c r="K37" s="119"/>
      <c r="L37" s="119"/>
    </row>
    <row r="38" spans="1:15" ht="17.850000000000001" customHeight="1">
      <c r="A38" s="921"/>
      <c r="B38" s="921"/>
      <c r="C38" s="921"/>
      <c r="D38" s="921"/>
      <c r="E38" s="921"/>
      <c r="F38" s="921"/>
      <c r="G38" s="921"/>
      <c r="H38" s="921"/>
      <c r="I38" s="921"/>
      <c r="J38" s="921"/>
      <c r="K38" s="921"/>
      <c r="L38" s="921"/>
    </row>
    <row r="39" spans="1:15" ht="17.850000000000001" customHeight="1">
      <c r="A39" s="925" t="s">
        <v>184</v>
      </c>
      <c r="B39" s="925"/>
      <c r="C39" s="925"/>
      <c r="D39" s="925"/>
      <c r="E39" s="925"/>
      <c r="F39" s="925"/>
      <c r="G39" s="925"/>
      <c r="H39" s="925"/>
      <c r="I39" s="490"/>
      <c r="J39" s="490"/>
      <c r="K39" s="490"/>
      <c r="L39" s="490"/>
    </row>
    <row r="40" spans="1:15" ht="17.850000000000001" customHeight="1">
      <c r="A40" s="151" t="s">
        <v>163</v>
      </c>
      <c r="B40" s="150">
        <v>2023</v>
      </c>
      <c r="C40" s="150">
        <v>2022</v>
      </c>
      <c r="D40" s="490"/>
      <c r="E40" s="490"/>
      <c r="F40" s="490"/>
    </row>
    <row r="41" spans="1:15" ht="18" customHeight="1">
      <c r="A41" s="219" t="s">
        <v>185</v>
      </c>
      <c r="B41" s="877">
        <v>11751</v>
      </c>
      <c r="C41" s="878">
        <v>11416</v>
      </c>
      <c r="D41" s="490"/>
      <c r="E41" s="490"/>
      <c r="F41" s="490"/>
    </row>
    <row r="42" spans="1:15">
      <c r="A42" s="219" t="s">
        <v>186</v>
      </c>
      <c r="B42" s="878">
        <v>4230</v>
      </c>
      <c r="C42" s="878">
        <v>3273</v>
      </c>
      <c r="D42" s="490"/>
      <c r="E42" s="490"/>
      <c r="F42" s="490"/>
    </row>
    <row r="43" spans="1:15" ht="14.7" customHeight="1">
      <c r="A43" s="337" t="s">
        <v>178</v>
      </c>
      <c r="B43" s="879">
        <f>SUM(B41:B42)</f>
        <v>15981</v>
      </c>
      <c r="C43" s="879">
        <f>SUM(C41:C42)</f>
        <v>14689</v>
      </c>
      <c r="D43" s="490"/>
      <c r="E43" s="490"/>
      <c r="F43" s="490"/>
    </row>
    <row r="44" spans="1:15" ht="17.850000000000001" customHeight="1">
      <c r="A44" s="68"/>
      <c r="B44" s="491"/>
      <c r="C44" s="491"/>
      <c r="D44" s="491"/>
      <c r="E44" s="491"/>
      <c r="F44" s="491"/>
      <c r="G44" s="491"/>
      <c r="H44" s="491"/>
      <c r="I44" s="490"/>
      <c r="J44" s="490"/>
      <c r="K44" s="490"/>
      <c r="L44" s="490"/>
    </row>
    <row r="45" spans="1:15" ht="15.6">
      <c r="A45" s="925" t="s">
        <v>187</v>
      </c>
      <c r="B45" s="925"/>
      <c r="C45" s="925"/>
      <c r="D45" s="925"/>
      <c r="E45" s="925"/>
      <c r="F45" s="925"/>
      <c r="G45" s="925"/>
      <c r="H45" s="925"/>
    </row>
    <row r="46" spans="1:15">
      <c r="A46" s="151" t="s">
        <v>163</v>
      </c>
      <c r="B46" s="616">
        <v>2023</v>
      </c>
      <c r="C46" s="150">
        <v>2022</v>
      </c>
      <c r="D46" s="150">
        <v>2021</v>
      </c>
      <c r="E46" s="150">
        <v>2020</v>
      </c>
      <c r="F46" s="150">
        <v>2019</v>
      </c>
      <c r="G46" s="180">
        <v>2018</v>
      </c>
      <c r="H46" s="181">
        <v>2017</v>
      </c>
      <c r="K46" s="38"/>
      <c r="L46" s="38"/>
      <c r="M46" s="38"/>
      <c r="N46" s="38"/>
      <c r="O46" s="38"/>
    </row>
    <row r="47" spans="1:15" ht="14.85" customHeight="1">
      <c r="A47" s="253" t="s">
        <v>164</v>
      </c>
      <c r="B47" s="922" t="s">
        <v>188</v>
      </c>
      <c r="C47" s="610" t="s">
        <v>165</v>
      </c>
      <c r="D47" s="230">
        <v>0</v>
      </c>
      <c r="E47" s="230">
        <v>20.827500000000001</v>
      </c>
      <c r="F47" s="233">
        <v>67</v>
      </c>
      <c r="G47" s="234">
        <v>96</v>
      </c>
      <c r="H47" s="233">
        <v>186</v>
      </c>
      <c r="K47" s="38"/>
      <c r="L47" s="38"/>
      <c r="M47" s="38"/>
      <c r="N47" s="38"/>
      <c r="O47" s="38"/>
    </row>
    <row r="48" spans="1:15" ht="26.4">
      <c r="A48" s="253" t="s">
        <v>166</v>
      </c>
      <c r="B48" s="923"/>
      <c r="C48" s="611" t="s">
        <v>165</v>
      </c>
      <c r="D48" s="224" t="s">
        <v>165</v>
      </c>
      <c r="E48" s="224" t="s">
        <v>165</v>
      </c>
      <c r="F48" s="225" t="s">
        <v>165</v>
      </c>
      <c r="G48" s="225" t="s">
        <v>165</v>
      </c>
      <c r="H48" s="225" t="s">
        <v>165</v>
      </c>
      <c r="K48" s="38"/>
      <c r="L48" s="38"/>
      <c r="M48" s="38"/>
      <c r="N48" s="38"/>
      <c r="O48" s="38"/>
    </row>
    <row r="49" spans="1:15">
      <c r="A49" s="253" t="s">
        <v>168</v>
      </c>
      <c r="B49" s="923"/>
      <c r="C49" s="610" t="s">
        <v>165</v>
      </c>
      <c r="D49" s="156" t="s">
        <v>165</v>
      </c>
      <c r="E49" s="156" t="s">
        <v>165</v>
      </c>
      <c r="F49" s="235">
        <v>67</v>
      </c>
      <c r="G49" s="236">
        <v>4</v>
      </c>
      <c r="H49" s="225">
        <v>25</v>
      </c>
      <c r="K49" s="38"/>
      <c r="L49" s="38"/>
      <c r="M49" s="38"/>
      <c r="N49" s="38"/>
      <c r="O49" s="38"/>
    </row>
    <row r="50" spans="1:15">
      <c r="A50" s="253" t="s">
        <v>169</v>
      </c>
      <c r="B50" s="923"/>
      <c r="C50" s="612">
        <v>350.12</v>
      </c>
      <c r="D50" s="230">
        <v>305.4135</v>
      </c>
      <c r="E50" s="230">
        <v>321.72199999999998</v>
      </c>
      <c r="F50" s="237">
        <v>290</v>
      </c>
      <c r="G50" s="238">
        <v>321</v>
      </c>
      <c r="H50" s="228">
        <v>539</v>
      </c>
      <c r="K50" s="38"/>
      <c r="L50" s="38"/>
      <c r="M50" s="38"/>
      <c r="N50" s="38"/>
      <c r="O50" s="38"/>
    </row>
    <row r="51" spans="1:15">
      <c r="A51" s="253" t="s">
        <v>170</v>
      </c>
      <c r="B51" s="923"/>
      <c r="C51" s="613">
        <v>202</v>
      </c>
      <c r="D51" s="230">
        <v>452.49360000000001</v>
      </c>
      <c r="E51" s="230">
        <v>368.38499999999999</v>
      </c>
      <c r="F51" s="237">
        <v>421</v>
      </c>
      <c r="G51" s="238">
        <v>433</v>
      </c>
      <c r="H51" s="228">
        <v>823</v>
      </c>
      <c r="K51" s="38"/>
      <c r="L51" s="38"/>
      <c r="M51" s="38"/>
      <c r="N51" s="38"/>
      <c r="O51" s="38"/>
    </row>
    <row r="52" spans="1:15">
      <c r="A52" s="253" t="s">
        <v>171</v>
      </c>
      <c r="B52" s="923"/>
      <c r="C52" s="613">
        <v>271.58</v>
      </c>
      <c r="D52" s="230">
        <v>385.3612</v>
      </c>
      <c r="E52" s="230">
        <v>299.27</v>
      </c>
      <c r="F52" s="237">
        <v>260</v>
      </c>
      <c r="G52" s="238">
        <v>197</v>
      </c>
      <c r="H52" s="228">
        <v>1047</v>
      </c>
      <c r="K52" s="38"/>
      <c r="L52" s="38"/>
      <c r="M52" s="38"/>
      <c r="N52" s="38"/>
      <c r="O52" s="38"/>
    </row>
    <row r="53" spans="1:15" ht="26.4">
      <c r="A53" s="253" t="s">
        <v>189</v>
      </c>
      <c r="B53" s="923"/>
      <c r="C53" s="613">
        <v>225.78</v>
      </c>
      <c r="D53" s="154">
        <v>266.7</v>
      </c>
      <c r="E53" s="154">
        <v>317.89999999999998</v>
      </c>
      <c r="F53" s="237">
        <v>292</v>
      </c>
      <c r="G53" s="238">
        <v>241</v>
      </c>
      <c r="H53" s="228">
        <v>231</v>
      </c>
      <c r="K53" s="38"/>
      <c r="L53" s="38"/>
      <c r="M53" s="38"/>
      <c r="N53" s="38"/>
      <c r="O53" s="38"/>
    </row>
    <row r="54" spans="1:15">
      <c r="A54" s="253" t="s">
        <v>173</v>
      </c>
      <c r="B54" s="923"/>
      <c r="C54" s="612">
        <v>199.42</v>
      </c>
      <c r="D54" s="230">
        <v>144.38550000000001</v>
      </c>
      <c r="E54" s="230">
        <v>174.86600000000001</v>
      </c>
      <c r="F54" s="237">
        <v>152</v>
      </c>
      <c r="G54" s="238">
        <v>127</v>
      </c>
      <c r="H54" s="228">
        <v>401</v>
      </c>
      <c r="K54" s="38"/>
      <c r="L54" s="38"/>
      <c r="M54" s="38"/>
      <c r="N54" s="38"/>
      <c r="O54" s="38"/>
    </row>
    <row r="55" spans="1:15">
      <c r="A55" s="253" t="s">
        <v>174</v>
      </c>
      <c r="B55" s="923"/>
      <c r="C55" s="614" t="s">
        <v>165</v>
      </c>
      <c r="D55" s="224" t="s">
        <v>165</v>
      </c>
      <c r="E55" s="225" t="s">
        <v>165</v>
      </c>
      <c r="F55" s="225" t="s">
        <v>165</v>
      </c>
      <c r="G55" s="225" t="s">
        <v>165</v>
      </c>
      <c r="H55" s="225" t="s">
        <v>165</v>
      </c>
      <c r="K55" s="38"/>
      <c r="L55" s="38"/>
      <c r="M55" s="38"/>
      <c r="N55" s="38"/>
      <c r="O55" s="38"/>
    </row>
    <row r="56" spans="1:15">
      <c r="A56" s="253" t="s">
        <v>175</v>
      </c>
      <c r="B56" s="923"/>
      <c r="C56" s="614" t="s">
        <v>165</v>
      </c>
      <c r="D56" s="224" t="s">
        <v>165</v>
      </c>
      <c r="E56" s="225" t="s">
        <v>165</v>
      </c>
      <c r="F56" s="225" t="s">
        <v>165</v>
      </c>
      <c r="G56" s="225" t="s">
        <v>165</v>
      </c>
      <c r="H56" s="225" t="s">
        <v>165</v>
      </c>
      <c r="K56" s="38"/>
      <c r="L56" s="38"/>
      <c r="M56" s="38"/>
      <c r="N56" s="38"/>
      <c r="O56" s="38"/>
    </row>
    <row r="57" spans="1:15">
      <c r="A57" s="253" t="s">
        <v>190</v>
      </c>
      <c r="B57" s="923"/>
      <c r="C57" s="614" t="s">
        <v>165</v>
      </c>
      <c r="D57" s="224" t="s">
        <v>165</v>
      </c>
      <c r="E57" s="225" t="s">
        <v>165</v>
      </c>
      <c r="F57" s="225" t="s">
        <v>165</v>
      </c>
      <c r="G57" s="225" t="s">
        <v>165</v>
      </c>
      <c r="H57" s="225" t="s">
        <v>165</v>
      </c>
      <c r="K57" s="38"/>
      <c r="L57" s="38"/>
      <c r="M57" s="38"/>
      <c r="N57" s="38"/>
      <c r="O57" s="38"/>
    </row>
    <row r="58" spans="1:15">
      <c r="A58" s="253" t="s">
        <v>177</v>
      </c>
      <c r="B58" s="923"/>
      <c r="C58" s="613">
        <v>391.19</v>
      </c>
      <c r="D58" s="154">
        <v>498.17</v>
      </c>
      <c r="E58" s="154">
        <v>520.25</v>
      </c>
      <c r="F58" s="237">
        <v>526</v>
      </c>
      <c r="G58" s="238">
        <v>381</v>
      </c>
      <c r="H58" s="228">
        <v>503</v>
      </c>
      <c r="K58" s="38"/>
      <c r="L58" s="38"/>
      <c r="M58" s="38"/>
      <c r="N58" s="38"/>
      <c r="O58" s="38"/>
    </row>
    <row r="59" spans="1:15">
      <c r="A59" s="609" t="s">
        <v>178</v>
      </c>
      <c r="B59" s="924"/>
      <c r="C59" s="615">
        <f t="shared" ref="C59:H59" si="0">SUM(C47:C58)</f>
        <v>1640.0900000000001</v>
      </c>
      <c r="D59" s="492">
        <f t="shared" si="0"/>
        <v>2052.5237999999999</v>
      </c>
      <c r="E59" s="492">
        <f t="shared" si="0"/>
        <v>2023.2204999999999</v>
      </c>
      <c r="F59" s="493">
        <f t="shared" si="0"/>
        <v>2075</v>
      </c>
      <c r="G59" s="493">
        <f t="shared" si="0"/>
        <v>1800</v>
      </c>
      <c r="H59" s="493">
        <f t="shared" si="0"/>
        <v>3755</v>
      </c>
    </row>
    <row r="60" spans="1:15" ht="33.6" customHeight="1">
      <c r="A60" s="920" t="s">
        <v>191</v>
      </c>
      <c r="B60" s="920"/>
      <c r="C60" s="920"/>
      <c r="D60" s="920"/>
      <c r="E60" s="920"/>
      <c r="F60" s="920"/>
      <c r="G60" s="920"/>
      <c r="H60" s="920"/>
    </row>
    <row r="61" spans="1:15" ht="24.6" customHeight="1">
      <c r="A61" s="920" t="s">
        <v>192</v>
      </c>
      <c r="B61" s="920"/>
      <c r="C61" s="920"/>
      <c r="D61" s="920"/>
      <c r="E61" s="920"/>
      <c r="F61" s="920"/>
      <c r="G61" s="920"/>
      <c r="H61" s="920"/>
    </row>
    <row r="62" spans="1:15" ht="24.6" customHeight="1">
      <c r="A62" s="920" t="s">
        <v>193</v>
      </c>
      <c r="B62" s="934"/>
      <c r="C62" s="934"/>
      <c r="D62" s="934"/>
      <c r="E62" s="934"/>
      <c r="F62" s="934"/>
      <c r="G62" s="934"/>
      <c r="H62" s="934"/>
    </row>
    <row r="63" spans="1:15">
      <c r="A63" s="68"/>
      <c r="B63" s="68"/>
      <c r="C63" s="68"/>
      <c r="D63" s="68"/>
      <c r="E63" s="68"/>
      <c r="F63" s="68"/>
      <c r="G63" s="68"/>
    </row>
    <row r="64" spans="1:15" ht="16.2">
      <c r="A64" s="931" t="s">
        <v>194</v>
      </c>
      <c r="B64" s="931"/>
      <c r="C64" s="931"/>
      <c r="D64" s="931"/>
      <c r="E64" s="931"/>
      <c r="F64" s="931"/>
      <c r="G64" s="931"/>
      <c r="H64" s="931"/>
    </row>
    <row r="65" spans="1:9">
      <c r="A65" s="151" t="s">
        <v>163</v>
      </c>
      <c r="B65" s="150">
        <v>2023</v>
      </c>
      <c r="C65" s="150">
        <v>2022</v>
      </c>
      <c r="D65" s="150">
        <v>2021</v>
      </c>
      <c r="E65" s="150">
        <v>2020</v>
      </c>
      <c r="F65" s="150">
        <v>2019</v>
      </c>
      <c r="G65" s="180">
        <v>2018</v>
      </c>
      <c r="H65" s="180">
        <v>2017</v>
      </c>
    </row>
    <row r="66" spans="1:9" ht="14.85" customHeight="1">
      <c r="A66" s="219" t="s">
        <v>164</v>
      </c>
      <c r="B66" s="922" t="s">
        <v>188</v>
      </c>
      <c r="C66" s="156" t="s">
        <v>165</v>
      </c>
      <c r="D66" s="230">
        <v>0</v>
      </c>
      <c r="E66" s="230">
        <v>36.740200000000002</v>
      </c>
      <c r="F66" s="231">
        <v>118</v>
      </c>
      <c r="G66" s="231">
        <v>170</v>
      </c>
      <c r="H66" s="231">
        <v>275</v>
      </c>
    </row>
    <row r="67" spans="1:9" ht="26.4">
      <c r="A67" s="219" t="s">
        <v>166</v>
      </c>
      <c r="B67" s="923"/>
      <c r="C67" s="224" t="s">
        <v>165</v>
      </c>
      <c r="D67" s="224" t="s">
        <v>165</v>
      </c>
      <c r="E67" s="224" t="s">
        <v>165</v>
      </c>
      <c r="F67" s="225" t="s">
        <v>165</v>
      </c>
      <c r="G67" s="225" t="s">
        <v>165</v>
      </c>
      <c r="H67" s="225" t="s">
        <v>165</v>
      </c>
      <c r="I67" s="39"/>
    </row>
    <row r="68" spans="1:9">
      <c r="A68" s="219" t="s">
        <v>168</v>
      </c>
      <c r="B68" s="923"/>
      <c r="C68" s="156" t="s">
        <v>165</v>
      </c>
      <c r="D68" s="156" t="s">
        <v>165</v>
      </c>
      <c r="E68" s="156" t="s">
        <v>165</v>
      </c>
      <c r="F68" s="225">
        <v>118</v>
      </c>
      <c r="G68" s="225">
        <v>56</v>
      </c>
      <c r="H68" s="225">
        <v>46</v>
      </c>
      <c r="I68" s="40"/>
    </row>
    <row r="69" spans="1:9">
      <c r="A69" s="219" t="s">
        <v>169</v>
      </c>
      <c r="B69" s="923"/>
      <c r="C69" s="452">
        <v>1373.72</v>
      </c>
      <c r="D69" s="230">
        <v>1182.6132</v>
      </c>
      <c r="E69" s="230">
        <v>1389.39</v>
      </c>
      <c r="F69" s="228">
        <v>1073</v>
      </c>
      <c r="G69" s="228">
        <v>1549</v>
      </c>
      <c r="H69" s="228">
        <v>1539</v>
      </c>
      <c r="I69" s="40"/>
    </row>
    <row r="70" spans="1:9">
      <c r="A70" s="219" t="s">
        <v>170</v>
      </c>
      <c r="B70" s="923"/>
      <c r="C70" s="230">
        <v>728.98</v>
      </c>
      <c r="D70" s="230">
        <v>1926.2791</v>
      </c>
      <c r="E70" s="230">
        <v>1654.499</v>
      </c>
      <c r="F70" s="228">
        <v>1584</v>
      </c>
      <c r="G70" s="228">
        <v>1585</v>
      </c>
      <c r="H70" s="228">
        <v>1476</v>
      </c>
      <c r="I70" s="41"/>
    </row>
    <row r="71" spans="1:9">
      <c r="A71" s="219" t="s">
        <v>171</v>
      </c>
      <c r="B71" s="923"/>
      <c r="C71" s="230">
        <v>564.24</v>
      </c>
      <c r="D71" s="230">
        <v>1164.1745000000001</v>
      </c>
      <c r="E71" s="230">
        <v>943.90959999999995</v>
      </c>
      <c r="F71" s="228">
        <v>652</v>
      </c>
      <c r="G71" s="228">
        <v>1062</v>
      </c>
      <c r="H71" s="228">
        <v>1228</v>
      </c>
      <c r="I71" s="41"/>
    </row>
    <row r="72" spans="1:9" ht="26.4">
      <c r="A72" s="219" t="s">
        <v>189</v>
      </c>
      <c r="B72" s="923"/>
      <c r="C72" s="230">
        <v>917.17</v>
      </c>
      <c r="D72" s="154">
        <v>1088.3</v>
      </c>
      <c r="E72" s="154">
        <v>1305.9000000000001</v>
      </c>
      <c r="F72" s="228">
        <v>1194</v>
      </c>
      <c r="G72" s="228">
        <v>978</v>
      </c>
      <c r="H72" s="228">
        <v>931</v>
      </c>
      <c r="I72" s="41"/>
    </row>
    <row r="73" spans="1:9">
      <c r="A73" s="219" t="s">
        <v>173</v>
      </c>
      <c r="B73" s="923"/>
      <c r="C73" s="230">
        <v>602</v>
      </c>
      <c r="D73" s="230">
        <v>579.03330000000005</v>
      </c>
      <c r="E73" s="230">
        <v>693.14769999999999</v>
      </c>
      <c r="F73" s="228">
        <v>653</v>
      </c>
      <c r="G73" s="228">
        <v>483</v>
      </c>
      <c r="H73" s="228">
        <v>759</v>
      </c>
      <c r="I73" s="41"/>
    </row>
    <row r="74" spans="1:9">
      <c r="A74" s="219" t="s">
        <v>174</v>
      </c>
      <c r="B74" s="923"/>
      <c r="C74" s="223" t="s">
        <v>165</v>
      </c>
      <c r="D74" s="224" t="s">
        <v>165</v>
      </c>
      <c r="E74" s="224" t="s">
        <v>165</v>
      </c>
      <c r="F74" s="225" t="s">
        <v>165</v>
      </c>
      <c r="G74" s="225" t="s">
        <v>165</v>
      </c>
      <c r="H74" s="225" t="s">
        <v>165</v>
      </c>
      <c r="I74" s="41"/>
    </row>
    <row r="75" spans="1:9">
      <c r="A75" s="219" t="s">
        <v>175</v>
      </c>
      <c r="B75" s="923"/>
      <c r="C75" s="223" t="s">
        <v>165</v>
      </c>
      <c r="D75" s="224" t="s">
        <v>165</v>
      </c>
      <c r="E75" s="224" t="s">
        <v>165</v>
      </c>
      <c r="F75" s="225" t="s">
        <v>165</v>
      </c>
      <c r="G75" s="225" t="s">
        <v>165</v>
      </c>
      <c r="H75" s="225" t="s">
        <v>165</v>
      </c>
      <c r="I75" s="40"/>
    </row>
    <row r="76" spans="1:9">
      <c r="A76" s="219" t="s">
        <v>190</v>
      </c>
      <c r="B76" s="923"/>
      <c r="C76" s="223" t="s">
        <v>165</v>
      </c>
      <c r="D76" s="224" t="s">
        <v>165</v>
      </c>
      <c r="E76" s="224" t="s">
        <v>165</v>
      </c>
      <c r="F76" s="225" t="s">
        <v>165</v>
      </c>
      <c r="G76" s="225" t="s">
        <v>165</v>
      </c>
      <c r="H76" s="225" t="s">
        <v>165</v>
      </c>
      <c r="I76" s="40"/>
    </row>
    <row r="77" spans="1:9">
      <c r="A77" s="219" t="s">
        <v>177</v>
      </c>
      <c r="B77" s="923"/>
      <c r="C77" s="154">
        <v>73.900000000000006</v>
      </c>
      <c r="D77" s="154">
        <v>81.03</v>
      </c>
      <c r="E77" s="154">
        <v>81.069999999999993</v>
      </c>
      <c r="F77" s="228">
        <v>84</v>
      </c>
      <c r="G77" s="232">
        <v>76</v>
      </c>
      <c r="H77" s="228">
        <v>82</v>
      </c>
      <c r="I77" s="40"/>
    </row>
    <row r="78" spans="1:9">
      <c r="A78" s="337" t="s">
        <v>178</v>
      </c>
      <c r="B78" s="924"/>
      <c r="C78" s="454">
        <f t="shared" ref="C78:H78" si="1">SUM(C66:C77)</f>
        <v>4260.0099999999993</v>
      </c>
      <c r="D78" s="338">
        <f t="shared" si="1"/>
        <v>6021.4301000000005</v>
      </c>
      <c r="E78" s="338">
        <f t="shared" si="1"/>
        <v>6104.6564999999991</v>
      </c>
      <c r="F78" s="339">
        <f t="shared" si="1"/>
        <v>5476</v>
      </c>
      <c r="G78" s="339">
        <f t="shared" si="1"/>
        <v>5959</v>
      </c>
      <c r="H78" s="339">
        <f t="shared" si="1"/>
        <v>6336</v>
      </c>
      <c r="I78" s="41"/>
    </row>
    <row r="79" spans="1:9" ht="35.85" customHeight="1">
      <c r="A79" s="920" t="s">
        <v>195</v>
      </c>
      <c r="B79" s="920"/>
      <c r="C79" s="920"/>
      <c r="D79" s="920"/>
      <c r="E79" s="920"/>
      <c r="F79" s="920"/>
      <c r="G79" s="920"/>
      <c r="H79" s="920"/>
    </row>
    <row r="80" spans="1:9" ht="26.1" customHeight="1">
      <c r="A80" s="920" t="s">
        <v>192</v>
      </c>
      <c r="B80" s="920"/>
      <c r="C80" s="920"/>
      <c r="D80" s="920"/>
      <c r="E80" s="920"/>
      <c r="F80" s="920"/>
      <c r="G80" s="920"/>
      <c r="H80" s="920"/>
    </row>
    <row r="81" spans="1:10" ht="26.1" customHeight="1">
      <c r="A81" s="920" t="s">
        <v>193</v>
      </c>
      <c r="B81" s="920"/>
      <c r="C81" s="920"/>
      <c r="D81" s="920"/>
      <c r="E81" s="920"/>
      <c r="F81" s="920"/>
      <c r="G81" s="920"/>
      <c r="H81" s="920"/>
    </row>
    <row r="82" spans="1:10">
      <c r="A82" s="42"/>
      <c r="B82" s="42"/>
    </row>
    <row r="83" spans="1:10" ht="16.2">
      <c r="A83" s="931" t="s">
        <v>196</v>
      </c>
      <c r="B83" s="931"/>
      <c r="C83" s="931"/>
      <c r="D83" s="931"/>
      <c r="E83" s="931"/>
      <c r="F83" s="931"/>
      <c r="G83" s="931"/>
      <c r="H83" s="931"/>
    </row>
    <row r="84" spans="1:10" ht="14.85" customHeight="1">
      <c r="A84" s="151" t="s">
        <v>163</v>
      </c>
      <c r="B84" s="150">
        <v>2023</v>
      </c>
      <c r="C84" s="150">
        <v>2022</v>
      </c>
      <c r="D84" s="150">
        <v>2021</v>
      </c>
      <c r="E84" s="180">
        <v>2020</v>
      </c>
      <c r="F84" s="180">
        <v>2019</v>
      </c>
      <c r="G84" s="180">
        <v>2018</v>
      </c>
      <c r="H84" s="180">
        <v>2017</v>
      </c>
      <c r="J84" s="43"/>
    </row>
    <row r="85" spans="1:10" ht="15" customHeight="1">
      <c r="A85" s="219" t="s">
        <v>164</v>
      </c>
      <c r="B85" s="922" t="s">
        <v>188</v>
      </c>
      <c r="C85" s="156" t="s">
        <v>165</v>
      </c>
      <c r="D85" s="156" t="s">
        <v>165</v>
      </c>
      <c r="E85" s="156" t="s">
        <v>165</v>
      </c>
      <c r="F85" s="225" t="s">
        <v>165</v>
      </c>
      <c r="G85" s="225" t="s">
        <v>165</v>
      </c>
      <c r="H85" s="225" t="s">
        <v>165</v>
      </c>
      <c r="J85" s="43"/>
    </row>
    <row r="86" spans="1:10" ht="26.4">
      <c r="A86" s="219" t="s">
        <v>166</v>
      </c>
      <c r="B86" s="923"/>
      <c r="C86" s="156" t="s">
        <v>165</v>
      </c>
      <c r="D86" s="156" t="s">
        <v>165</v>
      </c>
      <c r="E86" s="156" t="s">
        <v>165</v>
      </c>
      <c r="F86" s="225" t="s">
        <v>165</v>
      </c>
      <c r="G86" s="225" t="s">
        <v>165</v>
      </c>
      <c r="H86" s="225" t="s">
        <v>165</v>
      </c>
      <c r="J86" s="43"/>
    </row>
    <row r="87" spans="1:10">
      <c r="A87" s="219" t="s">
        <v>168</v>
      </c>
      <c r="B87" s="923"/>
      <c r="C87" s="156" t="s">
        <v>165</v>
      </c>
      <c r="D87" s="156" t="s">
        <v>165</v>
      </c>
      <c r="E87" s="156" t="s">
        <v>165</v>
      </c>
      <c r="F87" s="225" t="s">
        <v>165</v>
      </c>
      <c r="G87" s="225" t="s">
        <v>165</v>
      </c>
      <c r="H87" s="225" t="s">
        <v>165</v>
      </c>
      <c r="J87" s="43"/>
    </row>
    <row r="88" spans="1:10">
      <c r="A88" s="219" t="s">
        <v>169</v>
      </c>
      <c r="B88" s="923"/>
      <c r="C88" s="156" t="s">
        <v>165</v>
      </c>
      <c r="D88" s="156" t="s">
        <v>165</v>
      </c>
      <c r="E88" s="156" t="s">
        <v>165</v>
      </c>
      <c r="F88" s="225" t="s">
        <v>165</v>
      </c>
      <c r="G88" s="225" t="s">
        <v>165</v>
      </c>
      <c r="H88" s="225" t="s">
        <v>165</v>
      </c>
      <c r="J88" s="43"/>
    </row>
    <row r="89" spans="1:10">
      <c r="A89" s="219" t="s">
        <v>170</v>
      </c>
      <c r="B89" s="923"/>
      <c r="C89" s="156" t="s">
        <v>165</v>
      </c>
      <c r="D89" s="156" t="s">
        <v>165</v>
      </c>
      <c r="E89" s="156" t="s">
        <v>165</v>
      </c>
      <c r="F89" s="225" t="s">
        <v>165</v>
      </c>
      <c r="G89" s="225" t="s">
        <v>165</v>
      </c>
      <c r="H89" s="225" t="s">
        <v>165</v>
      </c>
      <c r="J89" s="43"/>
    </row>
    <row r="90" spans="1:10">
      <c r="A90" s="219" t="s">
        <v>171</v>
      </c>
      <c r="B90" s="923"/>
      <c r="C90" s="156" t="s">
        <v>165</v>
      </c>
      <c r="D90" s="156" t="s">
        <v>165</v>
      </c>
      <c r="E90" s="156" t="s">
        <v>165</v>
      </c>
      <c r="F90" s="225" t="s">
        <v>165</v>
      </c>
      <c r="G90" s="225" t="s">
        <v>165</v>
      </c>
      <c r="H90" s="225" t="s">
        <v>165</v>
      </c>
      <c r="J90" s="43"/>
    </row>
    <row r="91" spans="1:10" ht="26.4">
      <c r="A91" s="219" t="s">
        <v>189</v>
      </c>
      <c r="B91" s="923"/>
      <c r="C91" s="154">
        <v>56.4</v>
      </c>
      <c r="D91" s="154">
        <v>67.900000000000006</v>
      </c>
      <c r="E91" s="156">
        <v>75.2</v>
      </c>
      <c r="F91" s="228">
        <v>88</v>
      </c>
      <c r="G91" s="228">
        <v>73</v>
      </c>
      <c r="H91" s="228">
        <v>24</v>
      </c>
      <c r="J91" s="43"/>
    </row>
    <row r="92" spans="1:10">
      <c r="A92" s="219" t="s">
        <v>173</v>
      </c>
      <c r="B92" s="923"/>
      <c r="C92" s="156" t="s">
        <v>165</v>
      </c>
      <c r="D92" s="156" t="s">
        <v>165</v>
      </c>
      <c r="E92" s="156" t="s">
        <v>165</v>
      </c>
      <c r="F92" s="225" t="s">
        <v>165</v>
      </c>
      <c r="G92" s="225" t="s">
        <v>165</v>
      </c>
      <c r="H92" s="225" t="s">
        <v>165</v>
      </c>
      <c r="J92" s="43"/>
    </row>
    <row r="93" spans="1:10">
      <c r="A93" s="219" t="s">
        <v>174</v>
      </c>
      <c r="B93" s="923"/>
      <c r="C93" s="223" t="s">
        <v>165</v>
      </c>
      <c r="D93" s="224" t="s">
        <v>165</v>
      </c>
      <c r="E93" s="224" t="s">
        <v>165</v>
      </c>
      <c r="F93" s="225" t="s">
        <v>165</v>
      </c>
      <c r="G93" s="225" t="s">
        <v>165</v>
      </c>
      <c r="H93" s="225" t="s">
        <v>165</v>
      </c>
      <c r="J93" s="43"/>
    </row>
    <row r="94" spans="1:10">
      <c r="A94" s="219" t="s">
        <v>175</v>
      </c>
      <c r="B94" s="923"/>
      <c r="C94" s="223" t="s">
        <v>165</v>
      </c>
      <c r="D94" s="224" t="s">
        <v>165</v>
      </c>
      <c r="E94" s="224" t="s">
        <v>165</v>
      </c>
      <c r="F94" s="225" t="s">
        <v>165</v>
      </c>
      <c r="G94" s="225" t="s">
        <v>165</v>
      </c>
      <c r="H94" s="225" t="s">
        <v>165</v>
      </c>
      <c r="J94" s="43"/>
    </row>
    <row r="95" spans="1:10">
      <c r="A95" s="219" t="s">
        <v>190</v>
      </c>
      <c r="B95" s="923"/>
      <c r="C95" s="223" t="s">
        <v>165</v>
      </c>
      <c r="D95" s="224" t="s">
        <v>165</v>
      </c>
      <c r="E95" s="224" t="s">
        <v>165</v>
      </c>
      <c r="F95" s="225" t="s">
        <v>165</v>
      </c>
      <c r="G95" s="225" t="s">
        <v>165</v>
      </c>
      <c r="H95" s="225" t="s">
        <v>165</v>
      </c>
    </row>
    <row r="96" spans="1:10">
      <c r="A96" s="219" t="s">
        <v>177</v>
      </c>
      <c r="B96" s="923"/>
      <c r="C96" s="154">
        <v>14.2</v>
      </c>
      <c r="D96" s="154">
        <v>17.641999999999999</v>
      </c>
      <c r="E96" s="156">
        <v>17.5</v>
      </c>
      <c r="F96" s="228">
        <v>18</v>
      </c>
      <c r="G96" s="228">
        <v>16</v>
      </c>
      <c r="H96" s="228">
        <v>18</v>
      </c>
    </row>
    <row r="97" spans="1:11" ht="14.85" customHeight="1">
      <c r="A97" s="340" t="s">
        <v>178</v>
      </c>
      <c r="B97" s="924"/>
      <c r="C97" s="453">
        <f>SUM(C85:C96)</f>
        <v>70.599999999999994</v>
      </c>
      <c r="D97" s="590">
        <f>SUM(D85:D96)</f>
        <v>85.542000000000002</v>
      </c>
      <c r="E97" s="163">
        <f>SUM(E85:E96)</f>
        <v>92.7</v>
      </c>
      <c r="F97" s="339">
        <f>SUM(F85:F96)</f>
        <v>106</v>
      </c>
      <c r="G97" s="339">
        <f>SUM(G85:G96)</f>
        <v>89</v>
      </c>
      <c r="H97" s="341">
        <f>H91+H96</f>
        <v>42</v>
      </c>
      <c r="J97" s="99"/>
    </row>
    <row r="98" spans="1:11" ht="32.1" customHeight="1">
      <c r="A98" s="920" t="s">
        <v>197</v>
      </c>
      <c r="B98" s="920"/>
      <c r="C98" s="920"/>
      <c r="D98" s="920"/>
      <c r="E98" s="920"/>
      <c r="F98" s="920"/>
      <c r="G98" s="920"/>
      <c r="H98" s="920"/>
    </row>
    <row r="99" spans="1:11" ht="24" customHeight="1">
      <c r="A99" s="920" t="s">
        <v>192</v>
      </c>
      <c r="B99" s="920"/>
      <c r="C99" s="920"/>
      <c r="D99" s="920"/>
      <c r="E99" s="920"/>
      <c r="F99" s="920"/>
      <c r="G99" s="920"/>
      <c r="H99" s="920"/>
    </row>
    <row r="100" spans="1:11" ht="24" customHeight="1">
      <c r="A100" s="920" t="s">
        <v>193</v>
      </c>
      <c r="B100" s="920"/>
      <c r="C100" s="920"/>
      <c r="D100" s="920"/>
      <c r="E100" s="920"/>
      <c r="F100" s="920"/>
      <c r="G100" s="920"/>
      <c r="H100" s="920"/>
    </row>
    <row r="102" spans="1:11" ht="16.2">
      <c r="A102" s="926" t="s">
        <v>198</v>
      </c>
      <c r="B102" s="926"/>
      <c r="C102" s="926"/>
      <c r="D102" s="926"/>
      <c r="E102" s="926"/>
      <c r="F102" s="926"/>
      <c r="G102" s="926"/>
      <c r="H102" s="926"/>
    </row>
    <row r="103" spans="1:11">
      <c r="A103" s="151" t="s">
        <v>163</v>
      </c>
      <c r="B103" s="150">
        <v>2023</v>
      </c>
      <c r="C103" s="150">
        <v>2022</v>
      </c>
      <c r="D103" s="143">
        <v>2021</v>
      </c>
      <c r="E103" s="150">
        <v>2020</v>
      </c>
      <c r="F103" s="150">
        <v>2019</v>
      </c>
      <c r="G103" s="180">
        <v>2018</v>
      </c>
      <c r="H103" s="180">
        <v>2017</v>
      </c>
      <c r="J103" s="45"/>
    </row>
    <row r="104" spans="1:11" ht="15" customHeight="1">
      <c r="A104" s="219" t="s">
        <v>164</v>
      </c>
      <c r="B104" s="922" t="s">
        <v>188</v>
      </c>
      <c r="C104" s="156" t="s">
        <v>165</v>
      </c>
      <c r="D104" s="221">
        <v>0</v>
      </c>
      <c r="E104" s="154">
        <v>4.0000000000000002E-4</v>
      </c>
      <c r="F104" s="222">
        <v>2.9999999999999997E-4</v>
      </c>
      <c r="G104" s="222">
        <v>4.0000000000000002E-4</v>
      </c>
      <c r="H104" s="222">
        <v>6.9999999999999999E-4</v>
      </c>
      <c r="J104" s="44"/>
    </row>
    <row r="105" spans="1:11" ht="26.4">
      <c r="A105" s="219" t="s">
        <v>166</v>
      </c>
      <c r="B105" s="923"/>
      <c r="C105" s="223" t="s">
        <v>165</v>
      </c>
      <c r="D105" s="223" t="s">
        <v>165</v>
      </c>
      <c r="E105" s="224" t="s">
        <v>165</v>
      </c>
      <c r="F105" s="225" t="s">
        <v>165</v>
      </c>
      <c r="G105" s="225" t="s">
        <v>165</v>
      </c>
      <c r="H105" s="225" t="s">
        <v>165</v>
      </c>
      <c r="J105" s="46"/>
    </row>
    <row r="106" spans="1:11">
      <c r="A106" s="219" t="s">
        <v>168</v>
      </c>
      <c r="B106" s="923"/>
      <c r="C106" s="223" t="s">
        <v>165</v>
      </c>
      <c r="D106" s="223" t="s">
        <v>165</v>
      </c>
      <c r="E106" s="224" t="s">
        <v>165</v>
      </c>
      <c r="F106" s="226">
        <v>2.9999999999999997E-4</v>
      </c>
      <c r="G106" s="222">
        <v>0</v>
      </c>
      <c r="H106" s="226">
        <v>5.8999999999999998E-5</v>
      </c>
      <c r="J106" s="44"/>
    </row>
    <row r="107" spans="1:11">
      <c r="A107" s="219" t="s">
        <v>169</v>
      </c>
      <c r="B107" s="923"/>
      <c r="C107" s="221">
        <v>2.16E-3</v>
      </c>
      <c r="D107" s="221">
        <v>4.4020000000000002E-4</v>
      </c>
      <c r="E107" s="221">
        <v>5.5999999999999995E-4</v>
      </c>
      <c r="F107" s="226">
        <v>6.7069999999999999E-4</v>
      </c>
      <c r="G107" s="226">
        <v>2.0000000000000001E-4</v>
      </c>
      <c r="H107" s="226">
        <v>3.8500000000000003E-4</v>
      </c>
      <c r="J107" s="44"/>
      <c r="K107" s="47"/>
    </row>
    <row r="108" spans="1:11">
      <c r="A108" s="219" t="s">
        <v>170</v>
      </c>
      <c r="B108" s="923"/>
      <c r="C108" s="221">
        <v>1.1800000000000001E-3</v>
      </c>
      <c r="D108" s="221">
        <v>1.1000000000000001E-3</v>
      </c>
      <c r="E108" s="221">
        <v>8.4999999999999995E-4</v>
      </c>
      <c r="F108" s="226">
        <v>2.0000000000000001E-4</v>
      </c>
      <c r="G108" s="226">
        <v>5.0000000000000001E-4</v>
      </c>
      <c r="H108" s="226">
        <v>1.3900000000000002E-4</v>
      </c>
      <c r="J108" s="44"/>
    </row>
    <row r="109" spans="1:11">
      <c r="A109" s="219" t="s">
        <v>171</v>
      </c>
      <c r="B109" s="923"/>
      <c r="C109" s="221">
        <v>1.102E-2</v>
      </c>
      <c r="D109" s="221">
        <v>5.9999999999999995E-4</v>
      </c>
      <c r="E109" s="221">
        <v>1.1999999999999999E-3</v>
      </c>
      <c r="F109" s="226">
        <v>7.5349200000000003E-4</v>
      </c>
      <c r="G109" s="226">
        <v>4.0000000000000002E-4</v>
      </c>
      <c r="H109" s="226">
        <v>6.9999999999999999E-4</v>
      </c>
      <c r="J109" s="44"/>
    </row>
    <row r="110" spans="1:11" ht="26.4">
      <c r="A110" s="219" t="s">
        <v>189</v>
      </c>
      <c r="B110" s="923"/>
      <c r="C110" s="226">
        <v>0</v>
      </c>
      <c r="D110" s="223" t="s">
        <v>165</v>
      </c>
      <c r="E110" s="224" t="s">
        <v>165</v>
      </c>
      <c r="F110" s="226">
        <v>0</v>
      </c>
      <c r="G110" s="226">
        <v>0</v>
      </c>
      <c r="H110" s="226">
        <v>0</v>
      </c>
      <c r="J110" s="44"/>
    </row>
    <row r="111" spans="1:11">
      <c r="A111" s="219" t="s">
        <v>173</v>
      </c>
      <c r="B111" s="923"/>
      <c r="C111" s="221">
        <v>0</v>
      </c>
      <c r="D111" s="221">
        <v>0</v>
      </c>
      <c r="E111" s="221">
        <v>1.2E-4</v>
      </c>
      <c r="F111" s="226">
        <v>1.2718000000000001E-5</v>
      </c>
      <c r="G111" s="226">
        <v>1E-4</v>
      </c>
      <c r="H111" s="226">
        <v>2.02E-4</v>
      </c>
      <c r="J111" s="45"/>
    </row>
    <row r="112" spans="1:11">
      <c r="A112" s="219" t="s">
        <v>174</v>
      </c>
      <c r="B112" s="923"/>
      <c r="C112" s="223" t="s">
        <v>165</v>
      </c>
      <c r="D112" s="223" t="s">
        <v>165</v>
      </c>
      <c r="E112" s="224" t="s">
        <v>165</v>
      </c>
      <c r="F112" s="225" t="s">
        <v>165</v>
      </c>
      <c r="G112" s="225" t="s">
        <v>165</v>
      </c>
      <c r="H112" s="226">
        <v>0</v>
      </c>
      <c r="J112" s="44"/>
    </row>
    <row r="113" spans="1:10">
      <c r="A113" s="219" t="s">
        <v>175</v>
      </c>
      <c r="B113" s="923"/>
      <c r="C113" s="223" t="s">
        <v>165</v>
      </c>
      <c r="D113" s="223" t="s">
        <v>165</v>
      </c>
      <c r="E113" s="224" t="s">
        <v>165</v>
      </c>
      <c r="F113" s="225" t="s">
        <v>165</v>
      </c>
      <c r="G113" s="225" t="s">
        <v>165</v>
      </c>
      <c r="H113" s="225" t="s">
        <v>165</v>
      </c>
      <c r="J113" s="44"/>
    </row>
    <row r="114" spans="1:10">
      <c r="A114" s="219" t="s">
        <v>190</v>
      </c>
      <c r="B114" s="923"/>
      <c r="C114" s="223" t="s">
        <v>165</v>
      </c>
      <c r="D114" s="223" t="s">
        <v>165</v>
      </c>
      <c r="E114" s="224" t="s">
        <v>165</v>
      </c>
      <c r="F114" s="225" t="s">
        <v>165</v>
      </c>
      <c r="G114" s="225" t="s">
        <v>165</v>
      </c>
      <c r="H114" s="225" t="s">
        <v>165</v>
      </c>
      <c r="J114" s="48"/>
    </row>
    <row r="115" spans="1:10">
      <c r="A115" s="219" t="s">
        <v>177</v>
      </c>
      <c r="B115" s="923"/>
      <c r="C115" s="221">
        <v>4.0660000000000002E-2</v>
      </c>
      <c r="D115" s="221">
        <v>3.1099999999999999E-2</v>
      </c>
      <c r="E115" s="154">
        <v>8.6999999999999994E-3</v>
      </c>
      <c r="F115" s="227">
        <v>1.4999999999999999E-2</v>
      </c>
      <c r="G115" s="226">
        <v>0.01</v>
      </c>
      <c r="H115" s="226">
        <v>7.0000000000000007E-2</v>
      </c>
    </row>
    <row r="116" spans="1:10">
      <c r="A116" s="337" t="s">
        <v>178</v>
      </c>
      <c r="B116" s="924"/>
      <c r="C116" s="455">
        <f t="shared" ref="C116:H116" si="2">SUM(C104:C115)</f>
        <v>5.5019999999999999E-2</v>
      </c>
      <c r="D116" s="342">
        <f t="shared" si="2"/>
        <v>3.3240199999999998E-2</v>
      </c>
      <c r="E116" s="342">
        <f t="shared" si="2"/>
        <v>1.1829999999999999E-2</v>
      </c>
      <c r="F116" s="343">
        <f t="shared" si="2"/>
        <v>1.7236910000000001E-2</v>
      </c>
      <c r="G116" s="343">
        <f t="shared" si="2"/>
        <v>1.1600000000000001E-2</v>
      </c>
      <c r="H116" s="343">
        <f t="shared" si="2"/>
        <v>7.2185000000000013E-2</v>
      </c>
    </row>
    <row r="117" spans="1:10" ht="34.35" customHeight="1">
      <c r="A117" s="920" t="s">
        <v>197</v>
      </c>
      <c r="B117" s="920"/>
      <c r="C117" s="920"/>
      <c r="D117" s="920"/>
      <c r="E117" s="920"/>
      <c r="F117" s="920"/>
      <c r="G117" s="920"/>
      <c r="H117" s="920"/>
    </row>
    <row r="118" spans="1:10" ht="23.85" customHeight="1">
      <c r="A118" s="920" t="s">
        <v>192</v>
      </c>
      <c r="B118" s="920"/>
      <c r="C118" s="920"/>
      <c r="D118" s="920"/>
      <c r="E118" s="920"/>
      <c r="F118" s="920"/>
      <c r="G118" s="920"/>
      <c r="H118" s="920"/>
    </row>
    <row r="119" spans="1:10" ht="23.85" customHeight="1">
      <c r="A119" s="920" t="s">
        <v>193</v>
      </c>
      <c r="B119" s="920"/>
      <c r="C119" s="920"/>
      <c r="D119" s="920"/>
      <c r="E119" s="920"/>
      <c r="F119" s="920"/>
      <c r="G119" s="920"/>
      <c r="H119" s="920"/>
    </row>
    <row r="121" spans="1:10">
      <c r="A121" s="925" t="s">
        <v>199</v>
      </c>
      <c r="B121" s="925"/>
      <c r="C121" s="925"/>
      <c r="D121" s="925"/>
      <c r="E121" s="925"/>
      <c r="F121" s="925"/>
      <c r="G121" s="925"/>
      <c r="H121" s="925"/>
    </row>
    <row r="122" spans="1:10">
      <c r="A122" s="151" t="s">
        <v>163</v>
      </c>
      <c r="B122" s="150">
        <v>2023</v>
      </c>
      <c r="C122" s="150">
        <v>2022</v>
      </c>
      <c r="D122" s="490"/>
      <c r="E122" s="490"/>
      <c r="F122" s="490"/>
    </row>
    <row r="123" spans="1:10">
      <c r="A123" s="219" t="s">
        <v>185</v>
      </c>
      <c r="B123" s="880">
        <v>235</v>
      </c>
      <c r="C123" s="880">
        <v>11416</v>
      </c>
      <c r="D123" s="490"/>
      <c r="E123" s="490"/>
      <c r="F123" s="490"/>
    </row>
    <row r="124" spans="1:10">
      <c r="A124" s="219" t="s">
        <v>186</v>
      </c>
      <c r="B124" s="880">
        <v>85</v>
      </c>
      <c r="C124" s="880">
        <v>3273</v>
      </c>
      <c r="D124" s="490"/>
      <c r="E124" s="490"/>
      <c r="F124" s="490"/>
    </row>
    <row r="125" spans="1:10">
      <c r="A125" s="337" t="s">
        <v>178</v>
      </c>
      <c r="B125" s="881">
        <f>SUM(B123:B124)</f>
        <v>320</v>
      </c>
      <c r="C125" s="881">
        <f>SUM(C123:C124)</f>
        <v>14689</v>
      </c>
      <c r="D125" s="490"/>
      <c r="E125" s="490"/>
      <c r="F125" s="490"/>
    </row>
    <row r="127" spans="1:10">
      <c r="A127" s="927" t="s">
        <v>200</v>
      </c>
      <c r="B127" s="927"/>
      <c r="C127" s="927"/>
      <c r="D127" s="927"/>
      <c r="E127" s="927"/>
      <c r="F127" s="927"/>
      <c r="G127" s="927"/>
      <c r="H127" s="927"/>
      <c r="I127" s="624"/>
    </row>
    <row r="128" spans="1:10">
      <c r="A128" s="630" t="s">
        <v>163</v>
      </c>
      <c r="B128" s="631">
        <v>2023</v>
      </c>
      <c r="D128" s="45"/>
    </row>
    <row r="129" spans="1:8" ht="15" customHeight="1">
      <c r="A129" s="219" t="s">
        <v>164</v>
      </c>
      <c r="B129" s="922" t="s">
        <v>188</v>
      </c>
      <c r="D129" s="44"/>
    </row>
    <row r="130" spans="1:8" ht="26.4">
      <c r="A130" s="219" t="s">
        <v>166</v>
      </c>
      <c r="B130" s="923"/>
      <c r="D130" s="46"/>
    </row>
    <row r="131" spans="1:8">
      <c r="A131" s="219" t="s">
        <v>168</v>
      </c>
      <c r="B131" s="923"/>
      <c r="D131" s="44"/>
    </row>
    <row r="132" spans="1:8">
      <c r="A132" s="219" t="s">
        <v>169</v>
      </c>
      <c r="B132" s="923"/>
      <c r="D132" s="44"/>
      <c r="E132" s="47"/>
    </row>
    <row r="133" spans="1:8">
      <c r="A133" s="219" t="s">
        <v>170</v>
      </c>
      <c r="B133" s="923"/>
      <c r="D133" s="44"/>
    </row>
    <row r="134" spans="1:8">
      <c r="A134" s="219" t="s">
        <v>171</v>
      </c>
      <c r="B134" s="923"/>
      <c r="D134" s="44"/>
    </row>
    <row r="135" spans="1:8" ht="26.4">
      <c r="A135" s="219" t="s">
        <v>189</v>
      </c>
      <c r="B135" s="923"/>
      <c r="D135" s="44"/>
    </row>
    <row r="136" spans="1:8">
      <c r="A136" s="219" t="s">
        <v>173</v>
      </c>
      <c r="B136" s="923"/>
      <c r="D136" s="45"/>
    </row>
    <row r="137" spans="1:8">
      <c r="A137" s="219" t="s">
        <v>174</v>
      </c>
      <c r="B137" s="923"/>
      <c r="D137" s="44"/>
    </row>
    <row r="138" spans="1:8">
      <c r="A138" s="219" t="s">
        <v>175</v>
      </c>
      <c r="B138" s="923"/>
      <c r="D138" s="44"/>
    </row>
    <row r="139" spans="1:8">
      <c r="A139" s="219" t="s">
        <v>190</v>
      </c>
      <c r="B139" s="923"/>
      <c r="D139" s="48"/>
    </row>
    <row r="140" spans="1:8">
      <c r="A140" s="219" t="s">
        <v>177</v>
      </c>
      <c r="B140" s="923"/>
    </row>
    <row r="141" spans="1:8">
      <c r="A141" s="337" t="s">
        <v>178</v>
      </c>
      <c r="B141" s="924"/>
    </row>
    <row r="142" spans="1:8" ht="41.7" customHeight="1">
      <c r="A142" s="920" t="s">
        <v>197</v>
      </c>
      <c r="B142" s="920"/>
      <c r="C142" s="920"/>
      <c r="D142" s="920"/>
      <c r="E142" s="920"/>
      <c r="F142" s="920"/>
      <c r="G142" s="920"/>
      <c r="H142" s="920"/>
    </row>
    <row r="143" spans="1:8" ht="30.6" customHeight="1">
      <c r="A143" s="920" t="s">
        <v>192</v>
      </c>
      <c r="B143" s="920"/>
      <c r="C143" s="920"/>
      <c r="D143" s="920"/>
      <c r="E143" s="920"/>
      <c r="F143" s="920"/>
      <c r="G143" s="920"/>
      <c r="H143" s="920"/>
    </row>
    <row r="144" spans="1:8" ht="23.85" customHeight="1">
      <c r="A144" s="920" t="s">
        <v>193</v>
      </c>
      <c r="B144" s="920"/>
      <c r="C144" s="920"/>
      <c r="D144" s="920"/>
      <c r="E144" s="920"/>
      <c r="F144" s="920"/>
      <c r="G144" s="920"/>
      <c r="H144" s="920"/>
    </row>
  </sheetData>
  <sheetProtection algorithmName="SHA-512" hashValue="bsXqBvEhzqxKKZS4ZMDi55n64KhAP2wfeYbtbxxqEqJBiUsTh2qKFQeEzdTKtSag1AdSdzoEo3QNRtystiIgCA==" saltValue="SYGdqgejY8TxKIYyv8wo+g==" spinCount="100000" sheet="1" objects="1" scenarios="1"/>
  <mergeCells count="43">
    <mergeCell ref="A98:H98"/>
    <mergeCell ref="B47:B59"/>
    <mergeCell ref="B66:B78"/>
    <mergeCell ref="B85:B97"/>
    <mergeCell ref="A7:H7"/>
    <mergeCell ref="A83:H83"/>
    <mergeCell ref="A11:H11"/>
    <mergeCell ref="A9:H9"/>
    <mergeCell ref="A64:H64"/>
    <mergeCell ref="A62:H62"/>
    <mergeCell ref="A61:H61"/>
    <mergeCell ref="A102:H102"/>
    <mergeCell ref="A127:H127"/>
    <mergeCell ref="A12:H12"/>
    <mergeCell ref="A13:H13"/>
    <mergeCell ref="A14:H14"/>
    <mergeCell ref="A15:H15"/>
    <mergeCell ref="A16:H16"/>
    <mergeCell ref="A33:H33"/>
    <mergeCell ref="A34:H34"/>
    <mergeCell ref="A35:H35"/>
    <mergeCell ref="A36:H36"/>
    <mergeCell ref="A39:H39"/>
    <mergeCell ref="A99:H99"/>
    <mergeCell ref="A60:H60"/>
    <mergeCell ref="A18:H18"/>
    <mergeCell ref="A45:H45"/>
    <mergeCell ref="A142:H142"/>
    <mergeCell ref="A143:H143"/>
    <mergeCell ref="A144:H144"/>
    <mergeCell ref="K21:V21"/>
    <mergeCell ref="A38:L38"/>
    <mergeCell ref="A37:H37"/>
    <mergeCell ref="A118:H118"/>
    <mergeCell ref="A119:H119"/>
    <mergeCell ref="A80:H80"/>
    <mergeCell ref="A100:H100"/>
    <mergeCell ref="B104:B116"/>
    <mergeCell ref="A117:H117"/>
    <mergeCell ref="B129:B141"/>
    <mergeCell ref="A121:H121"/>
    <mergeCell ref="A79:H79"/>
    <mergeCell ref="A81:H8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A635E-C1B2-4821-BABE-F9C9689C2199}">
  <sheetPr codeName="Sheet4">
    <tabColor rgb="FF93E3FF"/>
  </sheetPr>
  <dimension ref="A7:M113"/>
  <sheetViews>
    <sheetView showGridLines="0" zoomScaleNormal="100" workbookViewId="0"/>
  </sheetViews>
  <sheetFormatPr defaultColWidth="8.5546875" defaultRowHeight="14.4"/>
  <cols>
    <col min="1" max="1" width="38.44140625" customWidth="1"/>
    <col min="2" max="2" width="21.44140625" bestFit="1" customWidth="1"/>
    <col min="3" max="3" width="16.44140625" bestFit="1" customWidth="1"/>
    <col min="4" max="7" width="15.5546875" customWidth="1"/>
    <col min="8" max="12" width="16.5546875" customWidth="1"/>
    <col min="13" max="13" width="26.33203125" customWidth="1"/>
  </cols>
  <sheetData>
    <row r="7" spans="1:8" ht="21">
      <c r="A7" s="981" t="s">
        <v>0</v>
      </c>
      <c r="B7" s="981"/>
      <c r="C7" s="981"/>
      <c r="D7" s="981"/>
      <c r="E7" s="981"/>
      <c r="F7" s="981"/>
      <c r="G7" s="981"/>
      <c r="H7" s="981"/>
    </row>
    <row r="8" spans="1:8" ht="15" thickBot="1"/>
    <row r="9" spans="1:8" ht="18.600000000000001" thickTop="1" thickBot="1">
      <c r="A9" s="982" t="s">
        <v>22</v>
      </c>
      <c r="B9" s="933"/>
      <c r="C9" s="933"/>
      <c r="D9" s="933"/>
      <c r="E9" s="933"/>
      <c r="F9" s="933"/>
      <c r="G9" s="933"/>
      <c r="H9" s="933"/>
    </row>
    <row r="10" spans="1:8" ht="18" customHeight="1" thickTop="1"/>
    <row r="11" spans="1:8" ht="16.2">
      <c r="A11" s="972" t="s">
        <v>201</v>
      </c>
      <c r="B11" s="972"/>
      <c r="C11" s="972"/>
      <c r="D11" s="972"/>
      <c r="E11" s="972"/>
      <c r="F11" s="972"/>
      <c r="G11" s="972"/>
      <c r="H11" s="972"/>
    </row>
    <row r="12" spans="1:8" ht="15.6">
      <c r="A12" s="143"/>
      <c r="B12" s="143">
        <v>2023</v>
      </c>
      <c r="C12" s="143">
        <v>2022</v>
      </c>
      <c r="D12" s="143" t="s">
        <v>202</v>
      </c>
      <c r="E12" s="143" t="s">
        <v>203</v>
      </c>
      <c r="F12" s="143" t="s">
        <v>204</v>
      </c>
      <c r="G12" s="143" t="s">
        <v>205</v>
      </c>
      <c r="H12" s="143">
        <v>2017</v>
      </c>
    </row>
    <row r="13" spans="1:8">
      <c r="A13" s="208" t="s">
        <v>206</v>
      </c>
      <c r="B13" s="521">
        <v>307</v>
      </c>
      <c r="C13" s="208">
        <v>202</v>
      </c>
      <c r="D13" s="209">
        <v>129</v>
      </c>
      <c r="E13" s="184">
        <v>212</v>
      </c>
      <c r="F13" s="184">
        <v>18</v>
      </c>
      <c r="G13" s="184">
        <v>31</v>
      </c>
      <c r="H13" s="184">
        <v>30</v>
      </c>
    </row>
    <row r="14" spans="1:8">
      <c r="A14" s="208" t="s">
        <v>207</v>
      </c>
      <c r="B14" s="208">
        <v>450</v>
      </c>
      <c r="C14" s="208">
        <v>502</v>
      </c>
      <c r="D14" s="210">
        <v>506</v>
      </c>
      <c r="E14" s="184">
        <v>1094</v>
      </c>
      <c r="F14" s="184">
        <v>1846</v>
      </c>
      <c r="G14" s="184">
        <v>1018</v>
      </c>
      <c r="H14" s="184">
        <v>388</v>
      </c>
    </row>
    <row r="15" spans="1:8" ht="15.6">
      <c r="A15" s="208" t="s">
        <v>208</v>
      </c>
      <c r="B15" s="522">
        <v>28275</v>
      </c>
      <c r="C15" s="212">
        <v>28358</v>
      </c>
      <c r="D15" s="211">
        <v>28026</v>
      </c>
      <c r="E15" s="184">
        <v>27648</v>
      </c>
      <c r="F15" s="184">
        <v>26683</v>
      </c>
      <c r="G15" s="184" t="s">
        <v>209</v>
      </c>
      <c r="H15" s="184" t="s">
        <v>210</v>
      </c>
    </row>
    <row r="16" spans="1:8" ht="15.6">
      <c r="A16" s="208" t="s">
        <v>211</v>
      </c>
      <c r="B16" s="522">
        <v>6415</v>
      </c>
      <c r="C16" s="212">
        <v>6126</v>
      </c>
      <c r="D16" s="212">
        <v>6126</v>
      </c>
      <c r="E16" s="184">
        <v>5930</v>
      </c>
      <c r="F16" s="184">
        <v>5781</v>
      </c>
      <c r="G16" s="184" t="s">
        <v>212</v>
      </c>
      <c r="H16" s="184" t="s">
        <v>213</v>
      </c>
    </row>
    <row r="17" spans="1:12">
      <c r="A17" s="164" t="s">
        <v>214</v>
      </c>
      <c r="B17" s="333">
        <v>34690</v>
      </c>
      <c r="C17" s="333">
        <v>34483</v>
      </c>
      <c r="D17" s="333">
        <v>34152</v>
      </c>
      <c r="E17" s="324">
        <f>E15+E16</f>
        <v>33578</v>
      </c>
      <c r="F17" s="324">
        <v>32464</v>
      </c>
      <c r="G17" s="324">
        <v>30619</v>
      </c>
      <c r="H17" s="324">
        <v>29800</v>
      </c>
    </row>
    <row r="18" spans="1:12" ht="32.25" customHeight="1">
      <c r="A18" s="968" t="s">
        <v>215</v>
      </c>
      <c r="B18" s="968"/>
      <c r="C18" s="968"/>
      <c r="D18" s="968"/>
      <c r="E18" s="968"/>
      <c r="F18" s="968"/>
      <c r="G18" s="968"/>
      <c r="H18" s="968"/>
    </row>
    <row r="19" spans="1:12" ht="15" customHeight="1">
      <c r="A19" s="968" t="s">
        <v>216</v>
      </c>
      <c r="B19" s="968"/>
      <c r="C19" s="968"/>
      <c r="D19" s="968"/>
      <c r="E19" s="968"/>
      <c r="F19" s="968"/>
      <c r="G19" s="968"/>
      <c r="H19" s="968"/>
    </row>
    <row r="20" spans="1:12" ht="15" customHeight="1">
      <c r="A20" s="968" t="s">
        <v>217</v>
      </c>
      <c r="B20" s="968"/>
      <c r="C20" s="968"/>
      <c r="D20" s="968"/>
      <c r="E20" s="968"/>
      <c r="F20" s="968"/>
      <c r="G20" s="968"/>
      <c r="H20" s="968"/>
    </row>
    <row r="21" spans="1:12" ht="15" customHeight="1">
      <c r="A21" s="968" t="s">
        <v>218</v>
      </c>
      <c r="B21" s="968"/>
      <c r="C21" s="968"/>
      <c r="D21" s="968"/>
      <c r="E21" s="968"/>
      <c r="F21" s="968"/>
      <c r="G21" s="968"/>
      <c r="H21" s="968"/>
    </row>
    <row r="22" spans="1:12" ht="15" customHeight="1">
      <c r="A22" s="968" t="s">
        <v>219</v>
      </c>
      <c r="B22" s="968"/>
      <c r="C22" s="968"/>
      <c r="D22" s="968"/>
      <c r="E22" s="968"/>
      <c r="F22" s="968"/>
      <c r="G22" s="968"/>
      <c r="H22" s="968"/>
    </row>
    <row r="23" spans="1:12">
      <c r="A23" s="100"/>
      <c r="B23" s="100"/>
      <c r="C23" s="100"/>
      <c r="D23" s="100"/>
      <c r="E23" s="100"/>
      <c r="F23" s="100"/>
      <c r="G23" s="100"/>
      <c r="I23" s="100"/>
    </row>
    <row r="24" spans="1:12" ht="16.8">
      <c r="A24" s="983" t="s">
        <v>220</v>
      </c>
      <c r="B24" s="983"/>
      <c r="C24" s="983"/>
      <c r="D24" s="983"/>
      <c r="E24" s="100"/>
      <c r="F24" s="100"/>
      <c r="G24" s="100"/>
    </row>
    <row r="25" spans="1:12">
      <c r="A25" s="149"/>
      <c r="B25" s="143">
        <v>2023</v>
      </c>
      <c r="C25" s="143">
        <v>2022</v>
      </c>
      <c r="D25" s="143">
        <v>2021</v>
      </c>
      <c r="E25" s="143">
        <v>2020</v>
      </c>
      <c r="F25" s="100"/>
      <c r="G25" s="100"/>
    </row>
    <row r="26" spans="1:12" ht="27">
      <c r="A26" s="266" t="s">
        <v>221</v>
      </c>
      <c r="B26" s="210" t="s">
        <v>222</v>
      </c>
      <c r="C26" s="210" t="s">
        <v>223</v>
      </c>
      <c r="D26" s="210" t="s">
        <v>224</v>
      </c>
      <c r="E26" s="186" t="s">
        <v>225</v>
      </c>
      <c r="F26" s="100"/>
    </row>
    <row r="27" spans="1:12" ht="27">
      <c r="A27" s="266" t="s">
        <v>226</v>
      </c>
      <c r="B27" s="418" t="s">
        <v>227</v>
      </c>
      <c r="C27" s="418" t="s">
        <v>228</v>
      </c>
      <c r="D27" s="418" t="s">
        <v>229</v>
      </c>
      <c r="E27" s="418" t="s">
        <v>230</v>
      </c>
      <c r="F27" s="100"/>
      <c r="G27" s="100"/>
      <c r="L27" t="s">
        <v>231</v>
      </c>
    </row>
    <row r="28" spans="1:12" ht="22.35" customHeight="1">
      <c r="A28" s="968" t="s">
        <v>232</v>
      </c>
      <c r="B28" s="968"/>
      <c r="C28" s="968"/>
      <c r="D28" s="968"/>
      <c r="E28" s="27"/>
      <c r="F28" s="27"/>
      <c r="G28" s="27"/>
      <c r="H28" s="27"/>
    </row>
    <row r="30" spans="1:12" ht="14.85" customHeight="1">
      <c r="A30" s="980" t="s">
        <v>233</v>
      </c>
      <c r="B30" s="980"/>
      <c r="C30" s="980"/>
      <c r="D30" s="980"/>
      <c r="E30" s="980"/>
      <c r="F30" s="980"/>
      <c r="G30" s="980"/>
      <c r="H30" s="980"/>
    </row>
    <row r="31" spans="1:12" ht="26.85" customHeight="1">
      <c r="A31" s="973" t="s">
        <v>234</v>
      </c>
      <c r="B31" s="975" t="s">
        <v>235</v>
      </c>
      <c r="C31" s="975" t="s">
        <v>236</v>
      </c>
      <c r="D31" s="977" t="s">
        <v>237</v>
      </c>
      <c r="E31" s="978"/>
      <c r="F31" s="978"/>
      <c r="G31" s="978"/>
      <c r="H31" s="979"/>
    </row>
    <row r="32" spans="1:12" ht="27">
      <c r="A32" s="974"/>
      <c r="B32" s="976"/>
      <c r="C32" s="976"/>
      <c r="D32" s="144" t="s">
        <v>238</v>
      </c>
      <c r="E32" s="143" t="s">
        <v>239</v>
      </c>
      <c r="F32" s="143" t="s">
        <v>240</v>
      </c>
      <c r="G32" s="143" t="s">
        <v>241</v>
      </c>
      <c r="H32" s="143" t="s">
        <v>242</v>
      </c>
    </row>
    <row r="33" spans="1:10" ht="14.7" customHeight="1">
      <c r="A33" s="957" t="s">
        <v>243</v>
      </c>
      <c r="B33" s="958"/>
      <c r="C33" s="958"/>
      <c r="D33" s="958"/>
      <c r="E33" s="958"/>
      <c r="F33" s="958"/>
      <c r="G33" s="958"/>
      <c r="H33" s="959"/>
      <c r="J33" s="15"/>
    </row>
    <row r="34" spans="1:10" ht="14.7" customHeight="1">
      <c r="A34" s="214" t="s">
        <v>244</v>
      </c>
      <c r="B34" s="214" t="s">
        <v>164</v>
      </c>
      <c r="C34" s="214" t="s">
        <v>245</v>
      </c>
      <c r="D34" s="214">
        <v>0</v>
      </c>
      <c r="E34" s="214">
        <v>1</v>
      </c>
      <c r="F34" s="214">
        <v>9</v>
      </c>
      <c r="G34" s="214">
        <v>11</v>
      </c>
      <c r="H34" s="214">
        <v>404</v>
      </c>
    </row>
    <row r="35" spans="1:10" ht="14.7" customHeight="1">
      <c r="A35" s="214" t="s">
        <v>246</v>
      </c>
      <c r="B35" s="214" t="s">
        <v>168</v>
      </c>
      <c r="C35" s="214" t="s">
        <v>245</v>
      </c>
      <c r="D35" s="214">
        <v>0</v>
      </c>
      <c r="E35" s="214">
        <v>4</v>
      </c>
      <c r="F35" s="214">
        <v>11</v>
      </c>
      <c r="G35" s="214">
        <v>8</v>
      </c>
      <c r="H35" s="214">
        <v>479</v>
      </c>
    </row>
    <row r="36" spans="1:10" ht="14.7" customHeight="1">
      <c r="A36" s="214" t="s">
        <v>247</v>
      </c>
      <c r="B36" s="214" t="s">
        <v>248</v>
      </c>
      <c r="C36" s="214" t="s">
        <v>249</v>
      </c>
      <c r="D36" s="214">
        <v>0</v>
      </c>
      <c r="E36" s="214">
        <v>3</v>
      </c>
      <c r="F36" s="214">
        <v>7</v>
      </c>
      <c r="G36" s="214">
        <v>6</v>
      </c>
      <c r="H36" s="214">
        <v>196</v>
      </c>
    </row>
    <row r="37" spans="1:10">
      <c r="A37" s="214" t="s">
        <v>246</v>
      </c>
      <c r="B37" s="214" t="s">
        <v>169</v>
      </c>
      <c r="C37" s="214" t="s">
        <v>245</v>
      </c>
      <c r="D37" s="214">
        <v>0</v>
      </c>
      <c r="E37" s="214">
        <v>4</v>
      </c>
      <c r="F37" s="214">
        <v>12</v>
      </c>
      <c r="G37" s="214">
        <v>12</v>
      </c>
      <c r="H37" s="214">
        <v>468</v>
      </c>
    </row>
    <row r="38" spans="1:10">
      <c r="A38" s="214" t="s">
        <v>246</v>
      </c>
      <c r="B38" s="214" t="s">
        <v>170</v>
      </c>
      <c r="C38" s="214" t="s">
        <v>245</v>
      </c>
      <c r="D38" s="214">
        <v>0</v>
      </c>
      <c r="E38" s="214">
        <v>3</v>
      </c>
      <c r="F38" s="214">
        <v>10</v>
      </c>
      <c r="G38" s="214">
        <v>10</v>
      </c>
      <c r="H38" s="214">
        <v>450</v>
      </c>
    </row>
    <row r="39" spans="1:10">
      <c r="A39" s="214" t="s">
        <v>246</v>
      </c>
      <c r="B39" s="214" t="s">
        <v>171</v>
      </c>
      <c r="C39" s="214" t="s">
        <v>245</v>
      </c>
      <c r="D39" s="214">
        <v>0</v>
      </c>
      <c r="E39" s="214">
        <v>3</v>
      </c>
      <c r="F39" s="214">
        <v>10</v>
      </c>
      <c r="G39" s="214">
        <v>9</v>
      </c>
      <c r="H39" s="214">
        <v>460</v>
      </c>
    </row>
    <row r="40" spans="1:10">
      <c r="A40" s="214" t="s">
        <v>246</v>
      </c>
      <c r="B40" s="214" t="s">
        <v>189</v>
      </c>
      <c r="C40" s="214" t="s">
        <v>250</v>
      </c>
      <c r="D40" s="214">
        <v>0</v>
      </c>
      <c r="E40" s="214">
        <v>2</v>
      </c>
      <c r="F40" s="214">
        <v>11</v>
      </c>
      <c r="G40" s="214">
        <v>10</v>
      </c>
      <c r="H40" s="214">
        <v>462</v>
      </c>
    </row>
    <row r="41" spans="1:10">
      <c r="A41" s="214" t="s">
        <v>246</v>
      </c>
      <c r="B41" s="214" t="s">
        <v>173</v>
      </c>
      <c r="C41" s="214" t="s">
        <v>245</v>
      </c>
      <c r="D41" s="214">
        <v>0</v>
      </c>
      <c r="E41" s="214">
        <v>4</v>
      </c>
      <c r="F41" s="214">
        <v>12</v>
      </c>
      <c r="G41" s="214">
        <v>9</v>
      </c>
      <c r="H41" s="214">
        <v>462</v>
      </c>
    </row>
    <row r="42" spans="1:10">
      <c r="A42" s="214" t="s">
        <v>246</v>
      </c>
      <c r="B42" s="214" t="s">
        <v>177</v>
      </c>
      <c r="C42" s="214" t="s">
        <v>251</v>
      </c>
      <c r="D42" s="214">
        <v>0</v>
      </c>
      <c r="E42" s="214">
        <v>6</v>
      </c>
      <c r="F42" s="214">
        <v>13</v>
      </c>
      <c r="G42" s="214">
        <v>9</v>
      </c>
      <c r="H42" s="214">
        <v>506</v>
      </c>
    </row>
    <row r="43" spans="1:10">
      <c r="A43" s="957" t="s">
        <v>252</v>
      </c>
      <c r="B43" s="958"/>
      <c r="C43" s="958"/>
      <c r="D43" s="958"/>
      <c r="E43" s="958"/>
      <c r="F43" s="958"/>
      <c r="G43" s="958"/>
      <c r="H43" s="959"/>
    </row>
    <row r="44" spans="1:10">
      <c r="A44" s="214" t="s">
        <v>253</v>
      </c>
      <c r="B44" s="214" t="s">
        <v>174</v>
      </c>
      <c r="C44" s="214" t="s">
        <v>254</v>
      </c>
      <c r="D44" s="214">
        <v>0</v>
      </c>
      <c r="E44" s="214">
        <v>7</v>
      </c>
      <c r="F44" s="214">
        <v>13</v>
      </c>
      <c r="G44" s="214">
        <v>10</v>
      </c>
      <c r="H44" s="214">
        <v>547</v>
      </c>
    </row>
    <row r="45" spans="1:10">
      <c r="A45" s="214" t="s">
        <v>255</v>
      </c>
      <c r="B45" s="214" t="s">
        <v>190</v>
      </c>
      <c r="C45" s="214" t="s">
        <v>256</v>
      </c>
      <c r="D45" s="214">
        <v>0</v>
      </c>
      <c r="E45" s="214">
        <v>0</v>
      </c>
      <c r="F45" s="214">
        <v>9</v>
      </c>
      <c r="G45" s="214">
        <v>13</v>
      </c>
      <c r="H45" s="214">
        <v>204</v>
      </c>
    </row>
    <row r="46" spans="1:10">
      <c r="A46" s="957" t="s">
        <v>257</v>
      </c>
      <c r="B46" s="958"/>
      <c r="C46" s="958"/>
      <c r="D46" s="958"/>
      <c r="E46" s="958"/>
      <c r="F46" s="958"/>
      <c r="G46" s="958"/>
      <c r="H46" s="959"/>
    </row>
    <row r="47" spans="1:10">
      <c r="A47" s="214" t="s">
        <v>258</v>
      </c>
      <c r="B47" s="214" t="s">
        <v>166</v>
      </c>
      <c r="C47" s="214" t="s">
        <v>250</v>
      </c>
      <c r="D47" s="214">
        <v>4</v>
      </c>
      <c r="E47" s="214">
        <v>11</v>
      </c>
      <c r="F47" s="214">
        <v>31</v>
      </c>
      <c r="G47" s="214">
        <v>31</v>
      </c>
      <c r="H47" s="214">
        <v>513</v>
      </c>
    </row>
    <row r="48" spans="1:10">
      <c r="A48" s="214" t="s">
        <v>259</v>
      </c>
      <c r="B48" s="214" t="s">
        <v>175</v>
      </c>
      <c r="C48" s="214" t="s">
        <v>250</v>
      </c>
      <c r="D48" s="214">
        <v>4</v>
      </c>
      <c r="E48" s="214">
        <v>3</v>
      </c>
      <c r="F48" s="214">
        <v>5</v>
      </c>
      <c r="G48" s="214">
        <v>6</v>
      </c>
      <c r="H48" s="214">
        <v>205</v>
      </c>
    </row>
    <row r="49" spans="1:13" ht="15" customHeight="1">
      <c r="A49" s="968" t="s">
        <v>260</v>
      </c>
      <c r="B49" s="968"/>
      <c r="C49" s="968"/>
      <c r="D49" s="968"/>
      <c r="E49" s="968"/>
      <c r="F49" s="968"/>
      <c r="G49" s="968"/>
      <c r="H49" s="968"/>
    </row>
    <row r="50" spans="1:13" ht="14.85" customHeight="1">
      <c r="A50" s="968" t="s">
        <v>261</v>
      </c>
      <c r="B50" s="968"/>
      <c r="C50" s="968"/>
      <c r="D50" s="968"/>
      <c r="E50" s="968"/>
      <c r="F50" s="968"/>
      <c r="G50" s="968"/>
      <c r="H50" s="968"/>
    </row>
    <row r="51" spans="1:13" ht="14.85" customHeight="1">
      <c r="A51" s="968" t="s">
        <v>262</v>
      </c>
      <c r="B51" s="968"/>
      <c r="C51" s="968"/>
      <c r="D51" s="968"/>
      <c r="E51" s="968"/>
      <c r="F51" s="968"/>
      <c r="G51" s="968"/>
      <c r="H51" s="968"/>
    </row>
    <row r="52" spans="1:13" ht="15.6" customHeight="1">
      <c r="A52" s="968" t="s">
        <v>263</v>
      </c>
      <c r="B52" s="968"/>
      <c r="C52" s="968"/>
      <c r="D52" s="968"/>
      <c r="E52" s="968"/>
      <c r="F52" s="968"/>
      <c r="G52" s="968"/>
      <c r="H52" s="968"/>
    </row>
    <row r="53" spans="1:13">
      <c r="A53" s="101"/>
      <c r="B53" s="101"/>
      <c r="C53" s="101"/>
      <c r="D53" s="101"/>
      <c r="E53" s="101"/>
      <c r="F53" s="101"/>
      <c r="G53" s="101"/>
      <c r="H53" s="101"/>
    </row>
    <row r="54" spans="1:13" ht="14.85" customHeight="1">
      <c r="A54" s="972" t="s">
        <v>264</v>
      </c>
      <c r="B54" s="972"/>
      <c r="C54" s="972"/>
      <c r="D54" s="972"/>
      <c r="E54" s="972"/>
      <c r="F54" s="972"/>
      <c r="G54" s="972"/>
      <c r="H54" s="972"/>
      <c r="I54" s="972"/>
      <c r="J54" s="972"/>
      <c r="K54" s="972"/>
      <c r="L54" s="972"/>
      <c r="M54" s="972"/>
    </row>
    <row r="55" spans="1:13" ht="68.400000000000006">
      <c r="A55" s="216" t="s">
        <v>265</v>
      </c>
      <c r="B55" s="217" t="s">
        <v>236</v>
      </c>
      <c r="C55" s="217" t="s">
        <v>235</v>
      </c>
      <c r="D55" s="217" t="s">
        <v>266</v>
      </c>
      <c r="E55" s="217" t="s">
        <v>267</v>
      </c>
      <c r="F55" s="217" t="s">
        <v>268</v>
      </c>
      <c r="G55" s="217" t="s">
        <v>269</v>
      </c>
      <c r="H55" s="217" t="s">
        <v>270</v>
      </c>
      <c r="I55" s="217" t="s">
        <v>271</v>
      </c>
      <c r="J55" s="217" t="s">
        <v>272</v>
      </c>
      <c r="K55" s="217" t="s">
        <v>273</v>
      </c>
      <c r="L55" s="217" t="s">
        <v>274</v>
      </c>
      <c r="M55" s="217" t="s">
        <v>275</v>
      </c>
    </row>
    <row r="56" spans="1:13">
      <c r="A56" s="960" t="s">
        <v>243</v>
      </c>
      <c r="B56" s="961"/>
      <c r="C56" s="961"/>
      <c r="D56" s="961"/>
      <c r="E56" s="961"/>
      <c r="F56" s="961"/>
      <c r="G56" s="961"/>
      <c r="H56" s="961"/>
      <c r="I56" s="961"/>
      <c r="J56" s="961"/>
      <c r="K56" s="961"/>
      <c r="L56" s="961"/>
      <c r="M56" s="962"/>
    </row>
    <row r="57" spans="1:13" ht="39.6">
      <c r="A57" s="189" t="s">
        <v>244</v>
      </c>
      <c r="B57" s="189" t="s">
        <v>245</v>
      </c>
      <c r="C57" s="189" t="s">
        <v>164</v>
      </c>
      <c r="D57" s="189">
        <v>136</v>
      </c>
      <c r="E57" s="189" t="s">
        <v>276</v>
      </c>
      <c r="F57" s="189" t="s">
        <v>277</v>
      </c>
      <c r="G57" s="189" t="s">
        <v>278</v>
      </c>
      <c r="H57" s="189" t="s">
        <v>279</v>
      </c>
      <c r="I57" s="189" t="s">
        <v>280</v>
      </c>
      <c r="J57" s="189" t="s">
        <v>281</v>
      </c>
      <c r="K57" s="189" t="s">
        <v>282</v>
      </c>
      <c r="L57" s="189" t="s">
        <v>283</v>
      </c>
      <c r="M57" s="189" t="s">
        <v>284</v>
      </c>
    </row>
    <row r="58" spans="1:13" ht="26.4">
      <c r="A58" s="189" t="s">
        <v>246</v>
      </c>
      <c r="B58" s="189" t="s">
        <v>245</v>
      </c>
      <c r="C58" s="189" t="s">
        <v>173</v>
      </c>
      <c r="D58" s="189">
        <v>45</v>
      </c>
      <c r="E58" s="189" t="s">
        <v>276</v>
      </c>
      <c r="F58" s="189" t="s">
        <v>277</v>
      </c>
      <c r="G58" s="189" t="s">
        <v>285</v>
      </c>
      <c r="H58" s="189" t="s">
        <v>286</v>
      </c>
      <c r="I58" s="189" t="s">
        <v>287</v>
      </c>
      <c r="J58" s="189" t="s">
        <v>288</v>
      </c>
      <c r="K58" s="189" t="s">
        <v>289</v>
      </c>
      <c r="L58" s="189" t="s">
        <v>283</v>
      </c>
      <c r="M58" s="189" t="s">
        <v>284</v>
      </c>
    </row>
    <row r="59" spans="1:13">
      <c r="A59" s="969" t="s">
        <v>252</v>
      </c>
      <c r="B59" s="969"/>
      <c r="C59" s="969"/>
      <c r="D59" s="969"/>
      <c r="E59" s="969"/>
      <c r="F59" s="969"/>
      <c r="G59" s="969"/>
      <c r="H59" s="969"/>
      <c r="I59" s="969"/>
      <c r="J59" s="969"/>
      <c r="K59" s="969"/>
      <c r="L59" s="969"/>
      <c r="M59" s="969"/>
    </row>
    <row r="60" spans="1:13" ht="26.4">
      <c r="A60" s="189" t="s">
        <v>255</v>
      </c>
      <c r="B60" s="189" t="s">
        <v>256</v>
      </c>
      <c r="C60" s="189" t="s">
        <v>190</v>
      </c>
      <c r="D60" s="189">
        <v>47</v>
      </c>
      <c r="E60" s="189" t="s">
        <v>276</v>
      </c>
      <c r="F60" s="189" t="s">
        <v>277</v>
      </c>
      <c r="G60" s="189" t="s">
        <v>290</v>
      </c>
      <c r="H60" s="189" t="s">
        <v>279</v>
      </c>
      <c r="I60" s="189" t="s">
        <v>291</v>
      </c>
      <c r="J60" s="189" t="s">
        <v>281</v>
      </c>
      <c r="K60" s="189" t="s">
        <v>292</v>
      </c>
      <c r="L60" s="189" t="s">
        <v>283</v>
      </c>
      <c r="M60" s="189" t="s">
        <v>284</v>
      </c>
    </row>
    <row r="61" spans="1:13" ht="52.8">
      <c r="A61" s="189" t="s">
        <v>255</v>
      </c>
      <c r="B61" s="189" t="s">
        <v>256</v>
      </c>
      <c r="C61" s="189" t="s">
        <v>190</v>
      </c>
      <c r="D61" s="189">
        <v>47</v>
      </c>
      <c r="E61" s="189" t="s">
        <v>276</v>
      </c>
      <c r="F61" s="189" t="s">
        <v>293</v>
      </c>
      <c r="G61" s="189" t="s">
        <v>294</v>
      </c>
      <c r="H61" s="189" t="s">
        <v>279</v>
      </c>
      <c r="I61" s="189" t="s">
        <v>295</v>
      </c>
      <c r="J61" s="189" t="s">
        <v>281</v>
      </c>
      <c r="K61" s="189" t="s">
        <v>296</v>
      </c>
      <c r="L61" s="189" t="s">
        <v>283</v>
      </c>
      <c r="M61" s="189" t="s">
        <v>284</v>
      </c>
    </row>
    <row r="62" spans="1:13">
      <c r="A62" s="963" t="s">
        <v>257</v>
      </c>
      <c r="B62" s="964"/>
      <c r="C62" s="964"/>
      <c r="D62" s="964"/>
      <c r="E62" s="964"/>
      <c r="F62" s="964"/>
      <c r="G62" s="964"/>
      <c r="H62" s="964"/>
      <c r="I62" s="964"/>
      <c r="J62" s="964"/>
      <c r="K62" s="964"/>
      <c r="L62" s="964"/>
      <c r="M62" s="965"/>
    </row>
    <row r="63" spans="1:13" ht="26.4">
      <c r="A63" s="218" t="s">
        <v>258</v>
      </c>
      <c r="B63" s="189" t="s">
        <v>250</v>
      </c>
      <c r="C63" s="189" t="s">
        <v>166</v>
      </c>
      <c r="D63" s="189">
        <v>12</v>
      </c>
      <c r="E63" s="189" t="s">
        <v>276</v>
      </c>
      <c r="F63" s="189" t="s">
        <v>277</v>
      </c>
      <c r="G63" s="189" t="s">
        <v>297</v>
      </c>
      <c r="H63" s="189" t="s">
        <v>298</v>
      </c>
      <c r="I63" s="189" t="s">
        <v>283</v>
      </c>
      <c r="J63" s="189" t="s">
        <v>283</v>
      </c>
      <c r="K63" s="189" t="s">
        <v>283</v>
      </c>
      <c r="L63" s="189" t="s">
        <v>299</v>
      </c>
      <c r="M63" s="189" t="s">
        <v>284</v>
      </c>
    </row>
    <row r="64" spans="1:13">
      <c r="A64" s="970" t="s">
        <v>300</v>
      </c>
      <c r="B64" s="971"/>
      <c r="C64" s="971"/>
      <c r="D64" s="971"/>
      <c r="E64" s="971"/>
      <c r="F64" s="971"/>
      <c r="G64" s="971"/>
      <c r="H64" s="971"/>
      <c r="I64" s="971"/>
      <c r="J64" s="971"/>
      <c r="K64" s="971"/>
      <c r="L64" s="971"/>
      <c r="M64" s="971"/>
    </row>
    <row r="65" spans="1:13">
      <c r="A65" s="970" t="s">
        <v>301</v>
      </c>
      <c r="B65" s="971"/>
      <c r="C65" s="971"/>
      <c r="D65" s="971"/>
      <c r="E65" s="971"/>
      <c r="F65" s="971"/>
      <c r="G65" s="971"/>
      <c r="H65" s="971"/>
      <c r="I65" s="971"/>
      <c r="J65" s="971"/>
      <c r="K65" s="971"/>
      <c r="L65" s="971"/>
      <c r="M65" s="971"/>
    </row>
    <row r="66" spans="1:13" ht="11.25" customHeight="1">
      <c r="A66" s="966" t="s">
        <v>302</v>
      </c>
      <c r="B66" s="967"/>
      <c r="C66" s="967"/>
      <c r="D66" s="967"/>
      <c r="E66" s="967"/>
      <c r="F66" s="967"/>
      <c r="G66" s="967"/>
      <c r="H66" s="967"/>
      <c r="I66" s="967"/>
      <c r="J66" s="967"/>
      <c r="K66" s="967"/>
      <c r="L66" s="967"/>
      <c r="M66" s="967"/>
    </row>
    <row r="67" spans="1:13">
      <c r="A67" s="597" t="s">
        <v>303</v>
      </c>
      <c r="B67" s="598"/>
      <c r="C67" s="598"/>
      <c r="D67" s="599"/>
      <c r="E67" s="598"/>
      <c r="F67" s="598"/>
      <c r="G67" s="598"/>
      <c r="H67" s="598"/>
      <c r="I67" s="598"/>
      <c r="J67" s="598"/>
      <c r="K67" s="598"/>
      <c r="L67" s="598"/>
      <c r="M67" s="598"/>
    </row>
    <row r="68" spans="1:13">
      <c r="A68" s="966" t="s">
        <v>304</v>
      </c>
      <c r="B68" s="967"/>
      <c r="C68" s="967"/>
      <c r="D68" s="967"/>
      <c r="E68" s="967"/>
      <c r="F68" s="967"/>
      <c r="G68" s="967"/>
      <c r="H68" s="967"/>
      <c r="I68" s="967"/>
      <c r="J68" s="967"/>
      <c r="K68" s="967"/>
      <c r="L68" s="967"/>
      <c r="M68" s="967"/>
    </row>
    <row r="69" spans="1:13" ht="22.35" customHeight="1">
      <c r="A69" s="966" t="s">
        <v>305</v>
      </c>
      <c r="B69" s="967"/>
      <c r="C69" s="967"/>
      <c r="D69" s="967"/>
      <c r="E69" s="967"/>
      <c r="F69" s="967"/>
      <c r="G69" s="967"/>
      <c r="H69" s="967"/>
      <c r="I69" s="967"/>
      <c r="J69" s="967"/>
      <c r="K69" s="967"/>
      <c r="L69" s="967"/>
      <c r="M69" s="967"/>
    </row>
    <row r="70" spans="1:13">
      <c r="A70" s="966" t="s">
        <v>306</v>
      </c>
      <c r="B70" s="967"/>
      <c r="C70" s="967"/>
      <c r="D70" s="967"/>
      <c r="E70" s="967"/>
      <c r="F70" s="967"/>
      <c r="G70" s="967"/>
      <c r="H70" s="967"/>
      <c r="I70" s="967"/>
      <c r="J70" s="967"/>
      <c r="K70" s="967"/>
      <c r="L70" s="967"/>
      <c r="M70" s="967"/>
    </row>
    <row r="71" spans="1:13">
      <c r="A71" s="512"/>
      <c r="B71" s="145"/>
      <c r="C71" s="145"/>
      <c r="D71" s="145"/>
      <c r="E71" s="145"/>
      <c r="F71" s="145"/>
      <c r="G71" s="145"/>
      <c r="H71" s="145"/>
      <c r="I71" s="145"/>
      <c r="J71" s="145"/>
      <c r="K71" s="145"/>
      <c r="L71" s="145"/>
      <c r="M71" s="145"/>
    </row>
    <row r="72" spans="1:13" ht="23.1" customHeight="1">
      <c r="A72" s="943" t="s">
        <v>307</v>
      </c>
      <c r="B72" s="943"/>
      <c r="C72" s="943"/>
      <c r="D72" s="943"/>
      <c r="E72" s="943"/>
      <c r="F72" s="943"/>
      <c r="G72" s="943"/>
      <c r="H72" s="943"/>
      <c r="I72" s="145"/>
      <c r="J72" s="145"/>
      <c r="K72" s="145"/>
      <c r="L72" s="145"/>
      <c r="M72" s="145"/>
    </row>
    <row r="73" spans="1:13" ht="23.85" customHeight="1">
      <c r="A73" s="950" t="s">
        <v>234</v>
      </c>
      <c r="B73" s="952" t="s">
        <v>235</v>
      </c>
      <c r="C73" s="952" t="s">
        <v>236</v>
      </c>
      <c r="D73" s="954" t="s">
        <v>237</v>
      </c>
      <c r="E73" s="955"/>
      <c r="F73" s="955"/>
      <c r="G73" s="955"/>
      <c r="H73" s="956"/>
      <c r="I73" s="145"/>
      <c r="J73" s="145"/>
      <c r="K73" s="145"/>
      <c r="L73" s="145"/>
      <c r="M73" s="145"/>
    </row>
    <row r="74" spans="1:13" ht="27">
      <c r="A74" s="951"/>
      <c r="B74" s="953"/>
      <c r="C74" s="953"/>
      <c r="D74" s="502" t="s">
        <v>238</v>
      </c>
      <c r="E74" s="503" t="s">
        <v>239</v>
      </c>
      <c r="F74" s="503" t="s">
        <v>240</v>
      </c>
      <c r="G74" s="503" t="s">
        <v>241</v>
      </c>
      <c r="H74" s="503" t="s">
        <v>242</v>
      </c>
      <c r="I74" s="145"/>
      <c r="J74" s="145"/>
      <c r="K74" s="145"/>
      <c r="L74" s="145"/>
      <c r="M74" s="145"/>
    </row>
    <row r="75" spans="1:13">
      <c r="A75" s="947" t="s">
        <v>243</v>
      </c>
      <c r="B75" s="948"/>
      <c r="C75" s="948"/>
      <c r="D75" s="948"/>
      <c r="E75" s="948"/>
      <c r="F75" s="948"/>
      <c r="G75" s="948"/>
      <c r="H75" s="948"/>
      <c r="I75" s="145"/>
      <c r="J75" s="145"/>
      <c r="K75" s="145"/>
      <c r="L75" s="145"/>
      <c r="M75" s="145"/>
    </row>
    <row r="76" spans="1:13">
      <c r="A76" s="504" t="s">
        <v>244</v>
      </c>
      <c r="B76" s="504" t="s">
        <v>164</v>
      </c>
      <c r="C76" s="504" t="s">
        <v>245</v>
      </c>
      <c r="D76" s="504">
        <v>1</v>
      </c>
      <c r="E76" s="504">
        <v>2</v>
      </c>
      <c r="F76" s="504">
        <v>9</v>
      </c>
      <c r="G76" s="504">
        <v>11</v>
      </c>
      <c r="H76" s="504">
        <v>416</v>
      </c>
      <c r="I76" s="145"/>
      <c r="J76" s="145"/>
      <c r="K76" s="145"/>
      <c r="L76" s="145"/>
      <c r="M76" s="145"/>
    </row>
    <row r="77" spans="1:13">
      <c r="A77" s="504" t="s">
        <v>246</v>
      </c>
      <c r="B77" s="504" t="s">
        <v>168</v>
      </c>
      <c r="C77" s="504" t="s">
        <v>245</v>
      </c>
      <c r="D77" s="504">
        <v>1</v>
      </c>
      <c r="E77" s="504">
        <v>6</v>
      </c>
      <c r="F77" s="504">
        <v>10</v>
      </c>
      <c r="G77" s="504">
        <v>8</v>
      </c>
      <c r="H77" s="504">
        <v>492</v>
      </c>
      <c r="I77" s="145"/>
      <c r="J77" s="145"/>
      <c r="K77" s="145"/>
      <c r="L77" s="145"/>
      <c r="M77" s="145"/>
    </row>
    <row r="78" spans="1:13">
      <c r="A78" s="504" t="s">
        <v>247</v>
      </c>
      <c r="B78" s="504" t="s">
        <v>248</v>
      </c>
      <c r="C78" s="504" t="s">
        <v>249</v>
      </c>
      <c r="D78" s="504">
        <v>0</v>
      </c>
      <c r="E78" s="504">
        <v>3</v>
      </c>
      <c r="F78" s="504">
        <v>7</v>
      </c>
      <c r="G78" s="504">
        <v>5</v>
      </c>
      <c r="H78" s="504">
        <v>201</v>
      </c>
      <c r="I78" s="145"/>
      <c r="J78" s="145"/>
      <c r="K78" s="145"/>
      <c r="L78" s="145"/>
      <c r="M78" s="145"/>
    </row>
    <row r="79" spans="1:13">
      <c r="A79" s="504" t="s">
        <v>246</v>
      </c>
      <c r="B79" s="504" t="s">
        <v>169</v>
      </c>
      <c r="C79" s="504" t="s">
        <v>245</v>
      </c>
      <c r="D79" s="504">
        <v>1</v>
      </c>
      <c r="E79" s="504">
        <v>6</v>
      </c>
      <c r="F79" s="504">
        <v>11</v>
      </c>
      <c r="G79" s="504">
        <v>8</v>
      </c>
      <c r="H79" s="504">
        <v>481</v>
      </c>
      <c r="I79" s="145"/>
      <c r="J79" s="145"/>
      <c r="K79" s="145"/>
      <c r="L79" s="145"/>
      <c r="M79" s="145"/>
    </row>
    <row r="80" spans="1:13">
      <c r="A80" s="504" t="s">
        <v>246</v>
      </c>
      <c r="B80" s="504" t="s">
        <v>170</v>
      </c>
      <c r="C80" s="504" t="s">
        <v>245</v>
      </c>
      <c r="D80" s="504">
        <v>1</v>
      </c>
      <c r="E80" s="504">
        <v>4</v>
      </c>
      <c r="F80" s="504">
        <v>9</v>
      </c>
      <c r="G80" s="504">
        <v>10</v>
      </c>
      <c r="H80" s="504">
        <v>463</v>
      </c>
      <c r="I80" s="145"/>
      <c r="J80" s="145"/>
      <c r="K80" s="145"/>
      <c r="L80" s="145"/>
      <c r="M80" s="145"/>
    </row>
    <row r="81" spans="1:8">
      <c r="A81" s="504" t="s">
        <v>246</v>
      </c>
      <c r="B81" s="504" t="s">
        <v>171</v>
      </c>
      <c r="C81" s="504" t="s">
        <v>245</v>
      </c>
      <c r="D81" s="504">
        <v>1</v>
      </c>
      <c r="E81" s="504">
        <v>5</v>
      </c>
      <c r="F81" s="504">
        <v>9</v>
      </c>
      <c r="G81" s="504">
        <v>9</v>
      </c>
      <c r="H81" s="504">
        <v>473</v>
      </c>
    </row>
    <row r="82" spans="1:8">
      <c r="A82" s="504" t="s">
        <v>246</v>
      </c>
      <c r="B82" s="504" t="s">
        <v>189</v>
      </c>
      <c r="C82" s="504" t="s">
        <v>250</v>
      </c>
      <c r="D82" s="504">
        <v>0</v>
      </c>
      <c r="E82" s="504">
        <v>2</v>
      </c>
      <c r="F82" s="504">
        <v>11</v>
      </c>
      <c r="G82" s="504">
        <v>10</v>
      </c>
      <c r="H82" s="504">
        <v>477</v>
      </c>
    </row>
    <row r="83" spans="1:8">
      <c r="A83" s="504" t="s">
        <v>246</v>
      </c>
      <c r="B83" s="504" t="s">
        <v>173</v>
      </c>
      <c r="C83" s="504" t="s">
        <v>245</v>
      </c>
      <c r="D83" s="504">
        <v>1</v>
      </c>
      <c r="E83" s="504">
        <v>6</v>
      </c>
      <c r="F83" s="504">
        <v>11</v>
      </c>
      <c r="G83" s="504">
        <v>9</v>
      </c>
      <c r="H83" s="504">
        <v>475</v>
      </c>
    </row>
    <row r="84" spans="1:8">
      <c r="A84" s="504" t="s">
        <v>246</v>
      </c>
      <c r="B84" s="504" t="s">
        <v>308</v>
      </c>
      <c r="C84" s="504" t="s">
        <v>245</v>
      </c>
      <c r="D84" s="504">
        <v>0</v>
      </c>
      <c r="E84" s="504">
        <v>1</v>
      </c>
      <c r="F84" s="504">
        <v>9</v>
      </c>
      <c r="G84" s="504">
        <v>9</v>
      </c>
      <c r="H84" s="504">
        <v>357</v>
      </c>
    </row>
    <row r="85" spans="1:8">
      <c r="A85" s="504" t="s">
        <v>246</v>
      </c>
      <c r="B85" s="504" t="s">
        <v>177</v>
      </c>
      <c r="C85" s="504" t="s">
        <v>251</v>
      </c>
      <c r="D85" s="504">
        <v>0</v>
      </c>
      <c r="E85" s="504">
        <v>7</v>
      </c>
      <c r="F85" s="504">
        <v>12</v>
      </c>
      <c r="G85" s="504">
        <v>9</v>
      </c>
      <c r="H85" s="504">
        <v>522</v>
      </c>
    </row>
    <row r="86" spans="1:8">
      <c r="A86" s="947" t="s">
        <v>252</v>
      </c>
      <c r="B86" s="948"/>
      <c r="C86" s="948"/>
      <c r="D86" s="948"/>
      <c r="E86" s="948"/>
      <c r="F86" s="948"/>
      <c r="G86" s="948"/>
      <c r="H86" s="948"/>
    </row>
    <row r="87" spans="1:8">
      <c r="A87" s="504" t="s">
        <v>253</v>
      </c>
      <c r="B87" s="504" t="s">
        <v>174</v>
      </c>
      <c r="C87" s="504" t="s">
        <v>254</v>
      </c>
      <c r="D87" s="504">
        <v>0</v>
      </c>
      <c r="E87" s="504">
        <v>8</v>
      </c>
      <c r="F87" s="504">
        <v>12</v>
      </c>
      <c r="G87" s="504">
        <v>10</v>
      </c>
      <c r="H87" s="504">
        <v>562</v>
      </c>
    </row>
    <row r="88" spans="1:8">
      <c r="A88" s="504" t="s">
        <v>255</v>
      </c>
      <c r="B88" s="504" t="s">
        <v>190</v>
      </c>
      <c r="C88" s="504" t="s">
        <v>256</v>
      </c>
      <c r="D88" s="504">
        <v>0</v>
      </c>
      <c r="E88" s="504">
        <v>0</v>
      </c>
      <c r="F88" s="504">
        <v>9</v>
      </c>
      <c r="G88" s="504">
        <v>13</v>
      </c>
      <c r="H88" s="504">
        <v>209</v>
      </c>
    </row>
    <row r="89" spans="1:8">
      <c r="A89" s="947" t="s">
        <v>257</v>
      </c>
      <c r="B89" s="948"/>
      <c r="C89" s="948"/>
      <c r="D89" s="948"/>
      <c r="E89" s="948"/>
      <c r="F89" s="948"/>
      <c r="G89" s="948"/>
      <c r="H89" s="948"/>
    </row>
    <row r="90" spans="1:8">
      <c r="A90" s="504" t="s">
        <v>258</v>
      </c>
      <c r="B90" s="504" t="s">
        <v>166</v>
      </c>
      <c r="C90" s="504" t="s">
        <v>250</v>
      </c>
      <c r="D90" s="504">
        <v>4</v>
      </c>
      <c r="E90" s="504">
        <v>10</v>
      </c>
      <c r="F90" s="504">
        <v>31</v>
      </c>
      <c r="G90" s="504">
        <v>31</v>
      </c>
      <c r="H90" s="504">
        <v>519</v>
      </c>
    </row>
    <row r="91" spans="1:8">
      <c r="A91" s="504" t="s">
        <v>259</v>
      </c>
      <c r="B91" s="504" t="s">
        <v>175</v>
      </c>
      <c r="C91" s="504" t="s">
        <v>250</v>
      </c>
      <c r="D91" s="504">
        <v>4</v>
      </c>
      <c r="E91" s="504">
        <v>3</v>
      </c>
      <c r="F91" s="504">
        <v>5</v>
      </c>
      <c r="G91" s="504">
        <v>6</v>
      </c>
      <c r="H91" s="504">
        <v>208</v>
      </c>
    </row>
    <row r="92" spans="1:8">
      <c r="A92" s="949" t="s">
        <v>260</v>
      </c>
      <c r="B92" s="949"/>
      <c r="C92" s="949"/>
      <c r="D92" s="949"/>
      <c r="E92" s="949"/>
      <c r="F92" s="949"/>
      <c r="G92" s="949"/>
      <c r="H92" s="949"/>
    </row>
    <row r="93" spans="1:8">
      <c r="A93" s="942" t="s">
        <v>261</v>
      </c>
      <c r="B93" s="942"/>
      <c r="C93" s="942"/>
      <c r="D93" s="942"/>
      <c r="E93" s="942"/>
      <c r="F93" s="942"/>
      <c r="G93" s="942"/>
      <c r="H93" s="942"/>
    </row>
    <row r="94" spans="1:8">
      <c r="A94" s="942" t="s">
        <v>262</v>
      </c>
      <c r="B94" s="942"/>
      <c r="C94" s="942"/>
      <c r="D94" s="942"/>
      <c r="E94" s="942"/>
      <c r="F94" s="942"/>
      <c r="G94" s="942"/>
      <c r="H94" s="942"/>
    </row>
    <row r="95" spans="1:8">
      <c r="A95" s="942" t="s">
        <v>263</v>
      </c>
      <c r="B95" s="942"/>
      <c r="C95" s="942"/>
      <c r="D95" s="942"/>
      <c r="E95" s="942"/>
      <c r="F95" s="942"/>
      <c r="G95" s="942"/>
      <c r="H95" s="942"/>
    </row>
    <row r="97" spans="1:13" ht="16.2">
      <c r="A97" s="943" t="s">
        <v>309</v>
      </c>
      <c r="B97" s="943"/>
      <c r="C97" s="943"/>
      <c r="D97" s="943"/>
      <c r="E97" s="943"/>
      <c r="F97" s="943"/>
      <c r="G97" s="943"/>
      <c r="H97" s="943"/>
      <c r="I97" s="943"/>
      <c r="J97" s="943"/>
      <c r="K97" s="943"/>
      <c r="L97" s="943"/>
      <c r="M97" s="943"/>
    </row>
    <row r="98" spans="1:13" ht="68.400000000000006">
      <c r="A98" s="505" t="s">
        <v>265</v>
      </c>
      <c r="B98" s="503" t="s">
        <v>236</v>
      </c>
      <c r="C98" s="503" t="s">
        <v>235</v>
      </c>
      <c r="D98" s="503" t="s">
        <v>266</v>
      </c>
      <c r="E98" s="503" t="s">
        <v>310</v>
      </c>
      <c r="F98" s="503" t="s">
        <v>268</v>
      </c>
      <c r="G98" s="503" t="s">
        <v>269</v>
      </c>
      <c r="H98" s="503" t="s">
        <v>311</v>
      </c>
      <c r="I98" s="503" t="s">
        <v>271</v>
      </c>
      <c r="J98" s="503" t="s">
        <v>272</v>
      </c>
      <c r="K98" s="503" t="s">
        <v>273</v>
      </c>
      <c r="L98" s="503" t="s">
        <v>312</v>
      </c>
      <c r="M98" s="503" t="s">
        <v>275</v>
      </c>
    </row>
    <row r="99" spans="1:13">
      <c r="A99" s="944" t="s">
        <v>243</v>
      </c>
      <c r="B99" s="945"/>
      <c r="C99" s="945"/>
      <c r="D99" s="945"/>
      <c r="E99" s="945"/>
      <c r="F99" s="945"/>
      <c r="G99" s="945"/>
      <c r="H99" s="945"/>
      <c r="I99" s="945"/>
      <c r="J99" s="945"/>
      <c r="K99" s="945"/>
      <c r="L99" s="945"/>
      <c r="M99" s="945"/>
    </row>
    <row r="100" spans="1:13" ht="39.6">
      <c r="A100" s="506" t="s">
        <v>244</v>
      </c>
      <c r="B100" s="506" t="s">
        <v>245</v>
      </c>
      <c r="C100" s="506" t="s">
        <v>164</v>
      </c>
      <c r="D100" s="506">
        <v>136</v>
      </c>
      <c r="E100" s="506" t="s">
        <v>276</v>
      </c>
      <c r="F100" s="506" t="s">
        <v>277</v>
      </c>
      <c r="G100" s="506" t="s">
        <v>278</v>
      </c>
      <c r="H100" s="506" t="s">
        <v>279</v>
      </c>
      <c r="I100" s="506" t="s">
        <v>280</v>
      </c>
      <c r="J100" s="506" t="s">
        <v>281</v>
      </c>
      <c r="K100" s="506" t="s">
        <v>282</v>
      </c>
      <c r="L100" s="506" t="s">
        <v>283</v>
      </c>
      <c r="M100" s="506" t="s">
        <v>284</v>
      </c>
    </row>
    <row r="101" spans="1:13" ht="26.4">
      <c r="A101" s="506" t="s">
        <v>246</v>
      </c>
      <c r="B101" s="506" t="s">
        <v>245</v>
      </c>
      <c r="C101" s="506" t="s">
        <v>173</v>
      </c>
      <c r="D101" s="506">
        <v>44</v>
      </c>
      <c r="E101" s="506" t="s">
        <v>276</v>
      </c>
      <c r="F101" s="506" t="s">
        <v>277</v>
      </c>
      <c r="G101" s="506" t="s">
        <v>285</v>
      </c>
      <c r="H101" s="506" t="s">
        <v>286</v>
      </c>
      <c r="I101" s="506" t="s">
        <v>287</v>
      </c>
      <c r="J101" s="506" t="s">
        <v>288</v>
      </c>
      <c r="K101" s="506" t="s">
        <v>289</v>
      </c>
      <c r="L101" s="506" t="s">
        <v>283</v>
      </c>
      <c r="M101" s="506" t="s">
        <v>284</v>
      </c>
    </row>
    <row r="102" spans="1:13">
      <c r="A102" s="936" t="s">
        <v>252</v>
      </c>
      <c r="B102" s="937"/>
      <c r="C102" s="937"/>
      <c r="D102" s="937"/>
      <c r="E102" s="937"/>
      <c r="F102" s="937"/>
      <c r="G102" s="937"/>
      <c r="H102" s="937"/>
      <c r="I102" s="937"/>
      <c r="J102" s="937"/>
      <c r="K102" s="937"/>
      <c r="L102" s="937"/>
      <c r="M102" s="946"/>
    </row>
    <row r="103" spans="1:13" ht="26.4">
      <c r="A103" s="506" t="s">
        <v>255</v>
      </c>
      <c r="B103" s="506" t="s">
        <v>256</v>
      </c>
      <c r="C103" s="506" t="s">
        <v>190</v>
      </c>
      <c r="D103" s="506">
        <v>47</v>
      </c>
      <c r="E103" s="506" t="s">
        <v>276</v>
      </c>
      <c r="F103" s="506" t="s">
        <v>277</v>
      </c>
      <c r="G103" s="506" t="s">
        <v>290</v>
      </c>
      <c r="H103" s="506" t="s">
        <v>279</v>
      </c>
      <c r="I103" s="506" t="s">
        <v>291</v>
      </c>
      <c r="J103" s="506" t="s">
        <v>281</v>
      </c>
      <c r="K103" s="506" t="s">
        <v>292</v>
      </c>
      <c r="L103" s="506" t="s">
        <v>283</v>
      </c>
      <c r="M103" s="506" t="s">
        <v>284</v>
      </c>
    </row>
    <row r="104" spans="1:13" ht="52.8">
      <c r="A104" s="506" t="s">
        <v>255</v>
      </c>
      <c r="B104" s="506" t="s">
        <v>256</v>
      </c>
      <c r="C104" s="506" t="s">
        <v>190</v>
      </c>
      <c r="D104" s="506">
        <v>47</v>
      </c>
      <c r="E104" s="506" t="s">
        <v>276</v>
      </c>
      <c r="F104" s="506" t="s">
        <v>293</v>
      </c>
      <c r="G104" s="506" t="s">
        <v>294</v>
      </c>
      <c r="H104" s="506" t="s">
        <v>279</v>
      </c>
      <c r="I104" s="506" t="s">
        <v>295</v>
      </c>
      <c r="J104" s="506" t="s">
        <v>281</v>
      </c>
      <c r="K104" s="506" t="s">
        <v>296</v>
      </c>
      <c r="L104" s="506" t="s">
        <v>283</v>
      </c>
      <c r="M104" s="506" t="s">
        <v>284</v>
      </c>
    </row>
    <row r="105" spans="1:13">
      <c r="A105" s="936" t="s">
        <v>257</v>
      </c>
      <c r="B105" s="937"/>
      <c r="C105" s="937"/>
      <c r="D105" s="937"/>
      <c r="E105" s="937"/>
      <c r="F105" s="937"/>
      <c r="G105" s="937"/>
      <c r="H105" s="937"/>
      <c r="I105" s="937"/>
      <c r="J105" s="937"/>
      <c r="K105" s="937"/>
      <c r="L105" s="937"/>
      <c r="M105" s="937"/>
    </row>
    <row r="106" spans="1:13" ht="26.4">
      <c r="A106" s="507" t="s">
        <v>258</v>
      </c>
      <c r="B106" s="507" t="s">
        <v>250</v>
      </c>
      <c r="C106" s="507" t="s">
        <v>166</v>
      </c>
      <c r="D106" s="507">
        <v>12</v>
      </c>
      <c r="E106" s="507" t="s">
        <v>276</v>
      </c>
      <c r="F106" s="507" t="s">
        <v>277</v>
      </c>
      <c r="G106" s="507" t="s">
        <v>297</v>
      </c>
      <c r="H106" s="507" t="s">
        <v>298</v>
      </c>
      <c r="I106" s="507" t="s">
        <v>283</v>
      </c>
      <c r="J106" s="507" t="s">
        <v>283</v>
      </c>
      <c r="K106" s="507" t="s">
        <v>283</v>
      </c>
      <c r="L106" s="507" t="s">
        <v>299</v>
      </c>
      <c r="M106" s="507" t="s">
        <v>284</v>
      </c>
    </row>
    <row r="107" spans="1:13">
      <c r="A107" s="938" t="s">
        <v>300</v>
      </c>
      <c r="B107" s="939"/>
      <c r="C107" s="939"/>
      <c r="D107" s="939"/>
      <c r="E107" s="939"/>
      <c r="F107" s="939"/>
      <c r="G107" s="939"/>
      <c r="H107" s="939"/>
      <c r="I107" s="939"/>
      <c r="J107" s="939"/>
      <c r="K107" s="939"/>
      <c r="L107" s="939"/>
      <c r="M107" s="939"/>
    </row>
    <row r="108" spans="1:13">
      <c r="A108" s="940" t="s">
        <v>301</v>
      </c>
      <c r="B108" s="941"/>
      <c r="C108" s="941"/>
      <c r="D108" s="941"/>
      <c r="E108" s="941"/>
      <c r="F108" s="941"/>
      <c r="G108" s="941"/>
      <c r="H108" s="941"/>
      <c r="I108" s="941"/>
      <c r="J108" s="941"/>
      <c r="K108" s="941"/>
      <c r="L108" s="941"/>
      <c r="M108" s="941"/>
    </row>
    <row r="109" spans="1:13">
      <c r="A109" s="935" t="s">
        <v>302</v>
      </c>
      <c r="B109" s="921"/>
      <c r="C109" s="921"/>
      <c r="D109" s="921"/>
      <c r="E109" s="921"/>
      <c r="F109" s="921"/>
      <c r="G109" s="921"/>
      <c r="H109" s="921"/>
      <c r="I109" s="921"/>
      <c r="J109" s="921"/>
      <c r="K109" s="921"/>
      <c r="L109" s="921"/>
      <c r="M109" s="921"/>
    </row>
    <row r="110" spans="1:13">
      <c r="A110" s="508" t="s">
        <v>303</v>
      </c>
      <c r="B110" s="509"/>
      <c r="C110" s="509"/>
      <c r="D110" s="509"/>
      <c r="E110" s="509"/>
      <c r="F110" s="509"/>
      <c r="G110" s="509"/>
      <c r="H110" s="509"/>
      <c r="I110" s="509"/>
      <c r="J110" s="509"/>
      <c r="K110" s="509"/>
      <c r="L110" s="509"/>
      <c r="M110" s="509"/>
    </row>
    <row r="111" spans="1:13">
      <c r="A111" s="935" t="s">
        <v>304</v>
      </c>
      <c r="B111" s="921"/>
      <c r="C111" s="921"/>
      <c r="D111" s="921"/>
      <c r="E111" s="921"/>
      <c r="F111" s="921"/>
      <c r="G111" s="921"/>
      <c r="H111" s="921"/>
      <c r="I111" s="921"/>
      <c r="J111" s="921"/>
      <c r="K111" s="921"/>
      <c r="L111" s="921"/>
      <c r="M111" s="921"/>
    </row>
    <row r="112" spans="1:13" ht="28.5" customHeight="1">
      <c r="A112" s="935" t="s">
        <v>305</v>
      </c>
      <c r="B112" s="921"/>
      <c r="C112" s="921"/>
      <c r="D112" s="921"/>
      <c r="E112" s="921"/>
      <c r="F112" s="921"/>
      <c r="G112" s="921"/>
      <c r="H112" s="921"/>
      <c r="I112" s="921"/>
      <c r="J112" s="921"/>
      <c r="K112" s="921"/>
      <c r="L112" s="921"/>
      <c r="M112" s="921"/>
    </row>
    <row r="113" spans="1:13">
      <c r="A113" s="935" t="s">
        <v>306</v>
      </c>
      <c r="B113" s="921"/>
      <c r="C113" s="921"/>
      <c r="D113" s="921"/>
      <c r="E113" s="921"/>
      <c r="F113" s="921"/>
      <c r="G113" s="921"/>
      <c r="H113" s="921"/>
      <c r="I113" s="921"/>
      <c r="J113" s="921"/>
      <c r="K113" s="921"/>
      <c r="L113" s="921"/>
      <c r="M113" s="921"/>
    </row>
  </sheetData>
  <sheetProtection algorithmName="SHA-512" hashValue="Pulzze8gu7+hcv9kWUF1djUrxqO0bFGzJthlIhmNBSDeWqn76EvBzPQpI+tKPb4WHRxeY6lqCwNRv9YTWe+fNw==" saltValue="M8tLL7xEB/BHtQwm2EejvA==" spinCount="100000" sheet="1" objects="1" scenarios="1"/>
  <mergeCells count="54">
    <mergeCell ref="A7:H7"/>
    <mergeCell ref="A9:H9"/>
    <mergeCell ref="A11:H11"/>
    <mergeCell ref="A22:H22"/>
    <mergeCell ref="A24:D24"/>
    <mergeCell ref="A20:H20"/>
    <mergeCell ref="A18:H18"/>
    <mergeCell ref="A21:H21"/>
    <mergeCell ref="A31:A32"/>
    <mergeCell ref="B31:B32"/>
    <mergeCell ref="C31:C32"/>
    <mergeCell ref="D31:H31"/>
    <mergeCell ref="A19:H19"/>
    <mergeCell ref="A28:D28"/>
    <mergeCell ref="A30:H30"/>
    <mergeCell ref="A68:M68"/>
    <mergeCell ref="A69:M69"/>
    <mergeCell ref="A70:M70"/>
    <mergeCell ref="A49:H49"/>
    <mergeCell ref="A50:H50"/>
    <mergeCell ref="A51:H51"/>
    <mergeCell ref="A59:M59"/>
    <mergeCell ref="A64:M64"/>
    <mergeCell ref="A65:M65"/>
    <mergeCell ref="A66:M66"/>
    <mergeCell ref="A54:M54"/>
    <mergeCell ref="A52:H52"/>
    <mergeCell ref="A33:H33"/>
    <mergeCell ref="A43:H43"/>
    <mergeCell ref="A46:H46"/>
    <mergeCell ref="A56:M56"/>
    <mergeCell ref="A62:M62"/>
    <mergeCell ref="A72:H72"/>
    <mergeCell ref="A73:A74"/>
    <mergeCell ref="B73:B74"/>
    <mergeCell ref="C73:C74"/>
    <mergeCell ref="D73:H73"/>
    <mergeCell ref="A75:H75"/>
    <mergeCell ref="A86:H86"/>
    <mergeCell ref="A89:H89"/>
    <mergeCell ref="A92:H92"/>
    <mergeCell ref="A93:H93"/>
    <mergeCell ref="A94:H94"/>
    <mergeCell ref="A95:H95"/>
    <mergeCell ref="A97:M97"/>
    <mergeCell ref="A99:M99"/>
    <mergeCell ref="A102:M102"/>
    <mergeCell ref="A112:M112"/>
    <mergeCell ref="A113:M113"/>
    <mergeCell ref="A105:M105"/>
    <mergeCell ref="A107:M107"/>
    <mergeCell ref="A108:M108"/>
    <mergeCell ref="A109:M109"/>
    <mergeCell ref="A111:M1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F3D13-C773-432A-BF1D-C4466314A4EA}">
  <sheetPr codeName="Sheet6">
    <tabColor rgb="FF93E3FF"/>
  </sheetPr>
  <dimension ref="A2:P181"/>
  <sheetViews>
    <sheetView showGridLines="0" zoomScaleNormal="100" workbookViewId="0"/>
  </sheetViews>
  <sheetFormatPr defaultColWidth="8.5546875" defaultRowHeight="13.8"/>
  <cols>
    <col min="1" max="2" width="25.5546875" style="4" customWidth="1"/>
    <col min="3" max="4" width="20.5546875" style="4" customWidth="1"/>
    <col min="5" max="5" width="16.5546875" style="4" customWidth="1"/>
    <col min="6" max="6" width="17.44140625" style="4" customWidth="1"/>
    <col min="7" max="7" width="16.5546875" style="4" customWidth="1"/>
    <col min="8" max="8" width="16.44140625" style="4" customWidth="1"/>
    <col min="9" max="9" width="12.33203125" style="4" bestFit="1" customWidth="1"/>
    <col min="10" max="16384" width="8.5546875" style="4"/>
  </cols>
  <sheetData>
    <row r="2" spans="1:8">
      <c r="G2" s="96"/>
    </row>
    <row r="7" spans="1:8" ht="21">
      <c r="A7" s="981" t="s">
        <v>0</v>
      </c>
      <c r="B7" s="981"/>
      <c r="C7" s="981"/>
      <c r="D7" s="981"/>
      <c r="E7" s="981"/>
      <c r="F7" s="981"/>
      <c r="G7" s="981"/>
    </row>
    <row r="8" spans="1:8" ht="14.4" thickBot="1">
      <c r="A8" s="137"/>
      <c r="B8" s="137"/>
      <c r="C8" s="137"/>
      <c r="D8" s="137"/>
      <c r="E8" s="137"/>
      <c r="F8" s="137"/>
      <c r="G8" s="137"/>
    </row>
    <row r="9" spans="1:8" ht="18.600000000000001" thickTop="1" thickBot="1">
      <c r="A9" s="933" t="s">
        <v>23</v>
      </c>
      <c r="B9" s="933"/>
      <c r="C9" s="933"/>
      <c r="D9" s="933"/>
      <c r="E9" s="933"/>
      <c r="F9" s="933"/>
      <c r="G9" s="933"/>
    </row>
    <row r="10" spans="1:8" ht="18" thickTop="1">
      <c r="A10" s="7"/>
      <c r="B10" s="7"/>
      <c r="C10" s="7"/>
      <c r="D10" s="102"/>
      <c r="E10" s="102"/>
      <c r="F10" s="102"/>
      <c r="G10" s="102"/>
    </row>
    <row r="11" spans="1:8" ht="16.2">
      <c r="A11" s="972" t="s">
        <v>313</v>
      </c>
      <c r="B11" s="972"/>
      <c r="C11" s="972"/>
      <c r="D11" s="972"/>
      <c r="E11" s="972"/>
      <c r="F11" s="972"/>
      <c r="G11" s="972"/>
    </row>
    <row r="12" spans="1:8" ht="17.100000000000001" customHeight="1">
      <c r="A12" s="149"/>
      <c r="B12" s="149">
        <v>2023</v>
      </c>
      <c r="C12" s="149">
        <v>2022</v>
      </c>
      <c r="D12" s="149">
        <v>2021</v>
      </c>
      <c r="E12" s="149">
        <v>2020</v>
      </c>
      <c r="F12" s="149">
        <v>2019</v>
      </c>
      <c r="G12" s="143">
        <v>2018</v>
      </c>
      <c r="H12" s="143">
        <v>2017</v>
      </c>
    </row>
    <row r="13" spans="1:8" ht="41.85" customHeight="1">
      <c r="A13" s="200" t="s">
        <v>314</v>
      </c>
      <c r="B13" s="188">
        <v>74000000</v>
      </c>
      <c r="C13" s="188">
        <v>62445000</v>
      </c>
      <c r="D13" s="242">
        <v>66585000</v>
      </c>
      <c r="E13" s="254">
        <v>72000000</v>
      </c>
      <c r="F13" s="254">
        <v>74000000</v>
      </c>
      <c r="G13" s="254">
        <v>76000000</v>
      </c>
      <c r="H13" s="254">
        <v>75000000</v>
      </c>
    </row>
    <row r="14" spans="1:8" ht="23.1" customHeight="1">
      <c r="A14" s="200" t="s">
        <v>315</v>
      </c>
      <c r="B14" s="188">
        <v>9000000</v>
      </c>
      <c r="C14" s="188">
        <v>8952000</v>
      </c>
      <c r="D14" s="242">
        <v>10080000</v>
      </c>
      <c r="E14" s="254">
        <v>10000000</v>
      </c>
      <c r="F14" s="254">
        <v>10000000</v>
      </c>
      <c r="G14" s="254">
        <v>10000000</v>
      </c>
      <c r="H14" s="192">
        <v>12000000</v>
      </c>
    </row>
    <row r="15" spans="1:8">
      <c r="A15" s="200" t="s">
        <v>316</v>
      </c>
      <c r="B15" s="188">
        <v>684000000</v>
      </c>
      <c r="C15" s="188">
        <v>683931000</v>
      </c>
      <c r="D15" s="242">
        <v>709268000</v>
      </c>
      <c r="E15" s="254">
        <v>716000000</v>
      </c>
      <c r="F15" s="254">
        <v>896000000</v>
      </c>
      <c r="G15" s="192">
        <v>841000000</v>
      </c>
      <c r="H15" s="254">
        <v>830000000</v>
      </c>
    </row>
    <row r="16" spans="1:8">
      <c r="A16" s="629" t="s">
        <v>317</v>
      </c>
      <c r="B16" s="323">
        <v>767000000</v>
      </c>
      <c r="C16" s="323">
        <v>755302000</v>
      </c>
      <c r="D16" s="323">
        <v>785933000</v>
      </c>
      <c r="E16" s="321">
        <v>798000000</v>
      </c>
      <c r="F16" s="321">
        <v>980000000</v>
      </c>
      <c r="G16" s="321">
        <v>928000000</v>
      </c>
      <c r="H16" s="321">
        <v>917000000</v>
      </c>
    </row>
    <row r="17" spans="1:7" ht="12.6" customHeight="1">
      <c r="A17" s="929" t="s">
        <v>318</v>
      </c>
      <c r="B17" s="929"/>
      <c r="C17" s="929"/>
      <c r="D17" s="929"/>
      <c r="E17" s="929"/>
      <c r="F17" s="929"/>
      <c r="G17" s="929"/>
    </row>
    <row r="18" spans="1:7" ht="12.6" customHeight="1">
      <c r="A18" s="987" t="s">
        <v>216</v>
      </c>
      <c r="B18" s="987"/>
      <c r="C18" s="987"/>
      <c r="D18" s="987"/>
      <c r="E18" s="987"/>
      <c r="F18" s="987"/>
      <c r="G18" s="987"/>
    </row>
    <row r="19" spans="1:7" ht="12.6" customHeight="1">
      <c r="A19" s="987" t="s">
        <v>319</v>
      </c>
      <c r="B19" s="987"/>
      <c r="C19" s="987"/>
      <c r="D19" s="987"/>
      <c r="E19" s="987"/>
      <c r="F19" s="987"/>
      <c r="G19" s="987"/>
    </row>
    <row r="20" spans="1:7" ht="12.6" customHeight="1">
      <c r="A20" s="85"/>
      <c r="B20" s="85"/>
      <c r="C20" s="85"/>
      <c r="D20" s="85"/>
      <c r="E20" s="85"/>
      <c r="F20" s="85"/>
      <c r="G20" s="85"/>
    </row>
    <row r="21" spans="1:7" ht="12.6" customHeight="1">
      <c r="A21" s="993" t="s">
        <v>320</v>
      </c>
      <c r="B21" s="993"/>
      <c r="C21" s="993"/>
      <c r="D21" s="993"/>
      <c r="E21" s="85"/>
      <c r="F21" s="85"/>
      <c r="G21" s="85"/>
    </row>
    <row r="22" spans="1:7" ht="40.950000000000003" customHeight="1">
      <c r="A22" s="147" t="s">
        <v>321</v>
      </c>
      <c r="B22" s="143" t="s">
        <v>322</v>
      </c>
      <c r="C22" s="143" t="s">
        <v>323</v>
      </c>
      <c r="D22" s="143" t="s">
        <v>324</v>
      </c>
      <c r="E22" s="85"/>
      <c r="F22" s="85"/>
      <c r="G22" s="85"/>
    </row>
    <row r="23" spans="1:7" ht="18.600000000000001" customHeight="1">
      <c r="A23" s="190" t="s">
        <v>325</v>
      </c>
      <c r="B23" s="582">
        <v>83535</v>
      </c>
      <c r="C23" s="582">
        <v>42719</v>
      </c>
      <c r="D23" s="582">
        <v>40816</v>
      </c>
      <c r="E23" s="85"/>
      <c r="F23" s="85"/>
      <c r="G23" s="85"/>
    </row>
    <row r="24" spans="1:7" ht="18.600000000000001" customHeight="1">
      <c r="A24" s="190" t="s">
        <v>326</v>
      </c>
      <c r="B24" s="582">
        <v>117989</v>
      </c>
      <c r="C24" s="582">
        <v>45510</v>
      </c>
      <c r="D24" s="582">
        <v>72479</v>
      </c>
      <c r="E24" s="85"/>
      <c r="F24" s="85"/>
      <c r="G24" s="85"/>
    </row>
    <row r="25" spans="1:7" ht="12.6" customHeight="1">
      <c r="A25" s="164" t="s">
        <v>327</v>
      </c>
      <c r="B25" s="583">
        <v>201525</v>
      </c>
      <c r="C25" s="583">
        <v>88229</v>
      </c>
      <c r="D25" s="583">
        <v>113296</v>
      </c>
      <c r="E25" s="85"/>
      <c r="F25" s="85"/>
      <c r="G25" s="85"/>
    </row>
    <row r="26" spans="1:7" ht="12.6" customHeight="1">
      <c r="A26" s="984" t="s">
        <v>328</v>
      </c>
      <c r="B26" s="984"/>
      <c r="C26" s="984"/>
      <c r="D26" s="984"/>
      <c r="E26" s="85"/>
      <c r="F26" s="85"/>
      <c r="G26" s="85"/>
    </row>
    <row r="27" spans="1:7" ht="22.5" customHeight="1">
      <c r="A27" s="968" t="s">
        <v>329</v>
      </c>
      <c r="B27" s="968"/>
      <c r="C27" s="968"/>
      <c r="D27" s="968"/>
      <c r="E27" s="85"/>
      <c r="F27" s="85"/>
      <c r="G27" s="85"/>
    </row>
    <row r="28" spans="1:7" ht="20.7" customHeight="1">
      <c r="A28" s="994" t="s">
        <v>330</v>
      </c>
      <c r="B28" s="994"/>
      <c r="C28" s="994"/>
      <c r="D28" s="994"/>
      <c r="E28" s="85"/>
      <c r="F28" s="85"/>
      <c r="G28" s="85"/>
    </row>
    <row r="29" spans="1:7" ht="12.6" customHeight="1">
      <c r="A29" s="987" t="s">
        <v>331</v>
      </c>
      <c r="B29" s="987"/>
      <c r="C29" s="987"/>
      <c r="D29" s="987"/>
      <c r="E29" s="85"/>
      <c r="F29" s="85"/>
      <c r="G29" s="85"/>
    </row>
    <row r="30" spans="1:7" ht="13.5" customHeight="1">
      <c r="A30" s="987" t="s">
        <v>332</v>
      </c>
      <c r="B30" s="987"/>
      <c r="C30" s="987"/>
      <c r="D30" s="987"/>
      <c r="E30" s="85"/>
      <c r="F30" s="85"/>
      <c r="G30" s="85"/>
    </row>
    <row r="31" spans="1:7" ht="12.6" customHeight="1">
      <c r="A31" s="85"/>
      <c r="B31" s="85"/>
      <c r="C31" s="85"/>
      <c r="D31" s="85"/>
      <c r="E31" s="85"/>
      <c r="F31" s="85"/>
      <c r="G31" s="85"/>
    </row>
    <row r="32" spans="1:7" ht="12.6" customHeight="1">
      <c r="A32" s="989" t="s">
        <v>333</v>
      </c>
      <c r="B32" s="989"/>
      <c r="C32" s="989"/>
      <c r="D32" s="989"/>
      <c r="E32" s="989"/>
      <c r="F32" s="989"/>
      <c r="G32" s="85"/>
    </row>
    <row r="33" spans="1:7" ht="12.6" customHeight="1">
      <c r="A33" s="171" t="s">
        <v>334</v>
      </c>
      <c r="B33" s="990" t="s">
        <v>335</v>
      </c>
      <c r="C33" s="990"/>
      <c r="D33" s="148" t="s">
        <v>336</v>
      </c>
      <c r="E33" s="148" t="s">
        <v>337</v>
      </c>
      <c r="F33" s="148" t="s">
        <v>178</v>
      </c>
      <c r="G33" s="85"/>
    </row>
    <row r="34" spans="1:7" ht="12.6" customHeight="1">
      <c r="A34" s="991" t="s">
        <v>338</v>
      </c>
      <c r="B34" s="992" t="s">
        <v>339</v>
      </c>
      <c r="C34" s="182" t="s">
        <v>340</v>
      </c>
      <c r="D34" s="585">
        <v>0</v>
      </c>
      <c r="E34" s="585">
        <v>54</v>
      </c>
      <c r="F34" s="566">
        <v>54</v>
      </c>
      <c r="G34" s="85"/>
    </row>
    <row r="35" spans="1:7" ht="12.6" customHeight="1">
      <c r="A35" s="991"/>
      <c r="B35" s="992"/>
      <c r="C35" s="182" t="s">
        <v>341</v>
      </c>
      <c r="D35" s="586">
        <v>34548</v>
      </c>
      <c r="E35" s="586">
        <v>7938</v>
      </c>
      <c r="F35" s="510">
        <v>42486</v>
      </c>
      <c r="G35" s="85"/>
    </row>
    <row r="36" spans="1:7" ht="20.25" customHeight="1">
      <c r="A36" s="991"/>
      <c r="B36" s="992"/>
      <c r="C36" s="189" t="s">
        <v>342</v>
      </c>
      <c r="D36" s="585">
        <v>0</v>
      </c>
      <c r="E36" s="585">
        <v>180</v>
      </c>
      <c r="F36" s="566">
        <v>180</v>
      </c>
      <c r="G36" s="85"/>
    </row>
    <row r="37" spans="1:7" ht="15.75" customHeight="1">
      <c r="A37" s="991"/>
      <c r="B37" s="992"/>
      <c r="C37" s="331" t="s">
        <v>178</v>
      </c>
      <c r="D37" s="584">
        <v>34548</v>
      </c>
      <c r="E37" s="584">
        <v>8171</v>
      </c>
      <c r="F37" s="584">
        <v>42719</v>
      </c>
      <c r="G37" s="85"/>
    </row>
    <row r="38" spans="1:7" ht="12.6" customHeight="1">
      <c r="A38" s="991"/>
      <c r="B38" s="988" t="s">
        <v>343</v>
      </c>
      <c r="C38" s="189" t="s">
        <v>344</v>
      </c>
      <c r="D38" s="588">
        <v>0</v>
      </c>
      <c r="E38" s="588">
        <v>671</v>
      </c>
      <c r="F38" s="588">
        <v>671</v>
      </c>
      <c r="G38" s="85"/>
    </row>
    <row r="39" spans="1:7" ht="12.6" customHeight="1">
      <c r="A39" s="991"/>
      <c r="B39" s="988"/>
      <c r="C39" s="189" t="s">
        <v>345</v>
      </c>
      <c r="D39" s="588">
        <v>0</v>
      </c>
      <c r="E39" s="588">
        <v>1</v>
      </c>
      <c r="F39" s="588">
        <v>1</v>
      </c>
      <c r="G39" s="85"/>
    </row>
    <row r="40" spans="1:7" ht="12.6" customHeight="1">
      <c r="A40" s="991"/>
      <c r="B40" s="988"/>
      <c r="C40" s="189" t="s">
        <v>346</v>
      </c>
      <c r="D40" s="588">
        <v>0</v>
      </c>
      <c r="E40" s="589">
        <v>12067</v>
      </c>
      <c r="F40" s="589">
        <v>12067</v>
      </c>
      <c r="G40" s="85"/>
    </row>
    <row r="41" spans="1:7" ht="12.6" customHeight="1">
      <c r="A41" s="991"/>
      <c r="B41" s="988"/>
      <c r="C41" s="189" t="s">
        <v>347</v>
      </c>
      <c r="D41" s="588">
        <v>0</v>
      </c>
      <c r="E41" s="589">
        <v>28077</v>
      </c>
      <c r="F41" s="589">
        <v>28077</v>
      </c>
      <c r="G41" s="85"/>
    </row>
    <row r="42" spans="1:7" ht="12.6" customHeight="1">
      <c r="A42" s="991"/>
      <c r="B42" s="988"/>
      <c r="C42" s="331" t="s">
        <v>178</v>
      </c>
      <c r="D42" s="587">
        <v>0</v>
      </c>
      <c r="E42" s="520">
        <v>40816</v>
      </c>
      <c r="F42" s="520">
        <v>40816</v>
      </c>
      <c r="G42" s="85"/>
    </row>
    <row r="43" spans="1:7" ht="12.6" customHeight="1">
      <c r="A43" s="988" t="s">
        <v>348</v>
      </c>
      <c r="B43" s="988" t="s">
        <v>349</v>
      </c>
      <c r="C43" s="182" t="s">
        <v>340</v>
      </c>
      <c r="D43" s="589">
        <v>24123</v>
      </c>
      <c r="E43" s="588">
        <v>463</v>
      </c>
      <c r="F43" s="589">
        <v>24586</v>
      </c>
      <c r="G43" s="85"/>
    </row>
    <row r="44" spans="1:7" ht="12.6" customHeight="1">
      <c r="A44" s="988"/>
      <c r="B44" s="988"/>
      <c r="C44" s="182" t="s">
        <v>341</v>
      </c>
      <c r="D44" s="589">
        <v>2754</v>
      </c>
      <c r="E44" s="589">
        <v>18169</v>
      </c>
      <c r="F44" s="589">
        <f>SUM(D44:E44)</f>
        <v>20923</v>
      </c>
      <c r="G44" s="85"/>
    </row>
    <row r="45" spans="1:7" ht="12.6" customHeight="1">
      <c r="A45" s="988"/>
      <c r="B45" s="988"/>
      <c r="C45" s="189" t="s">
        <v>342</v>
      </c>
      <c r="D45" s="588">
        <v>0</v>
      </c>
      <c r="E45" s="588">
        <v>0</v>
      </c>
      <c r="F45" s="588">
        <v>0</v>
      </c>
      <c r="G45" s="85"/>
    </row>
    <row r="46" spans="1:7" ht="12.6" customHeight="1">
      <c r="A46" s="988"/>
      <c r="B46" s="988"/>
      <c r="C46" s="331" t="s">
        <v>178</v>
      </c>
      <c r="D46" s="520">
        <f>SUM(D43:D45)</f>
        <v>26877</v>
      </c>
      <c r="E46" s="520">
        <f>SUM(E43:E45)</f>
        <v>18632</v>
      </c>
      <c r="F46" s="520">
        <v>45510</v>
      </c>
      <c r="G46" s="85"/>
    </row>
    <row r="47" spans="1:7" ht="12.6" customHeight="1">
      <c r="A47" s="988"/>
      <c r="B47" s="988" t="s">
        <v>343</v>
      </c>
      <c r="C47" s="189" t="s">
        <v>344</v>
      </c>
      <c r="D47" s="588">
        <v>40</v>
      </c>
      <c r="E47" s="588">
        <v>0</v>
      </c>
      <c r="F47" s="588">
        <f>SUM(D47:E47)</f>
        <v>40</v>
      </c>
      <c r="G47" s="85"/>
    </row>
    <row r="48" spans="1:7" ht="12.6" customHeight="1">
      <c r="A48" s="988"/>
      <c r="B48" s="988"/>
      <c r="C48" s="189" t="s">
        <v>345</v>
      </c>
      <c r="D48" s="589">
        <v>537</v>
      </c>
      <c r="E48" s="588">
        <v>125</v>
      </c>
      <c r="F48" s="589">
        <f>SUM(D48:E48)</f>
        <v>662</v>
      </c>
      <c r="G48" s="85"/>
    </row>
    <row r="49" spans="1:9" ht="12.6" customHeight="1">
      <c r="A49" s="988"/>
      <c r="B49" s="988"/>
      <c r="C49" s="189" t="s">
        <v>346</v>
      </c>
      <c r="D49" s="589">
        <v>48191</v>
      </c>
      <c r="E49" s="589">
        <v>6559</v>
      </c>
      <c r="F49" s="589">
        <f>SUM(D49:E49)</f>
        <v>54750</v>
      </c>
      <c r="G49" s="85"/>
    </row>
    <row r="50" spans="1:9" ht="12.6" customHeight="1">
      <c r="A50" s="988"/>
      <c r="B50" s="988"/>
      <c r="C50" s="189" t="s">
        <v>347</v>
      </c>
      <c r="D50" s="589">
        <v>5522</v>
      </c>
      <c r="E50" s="589">
        <v>11505</v>
      </c>
      <c r="F50" s="589">
        <f>SUM(D50:E50)</f>
        <v>17027</v>
      </c>
      <c r="G50" s="85"/>
    </row>
    <row r="51" spans="1:9" ht="13.95" customHeight="1">
      <c r="A51" s="988"/>
      <c r="B51" s="988"/>
      <c r="C51" s="331" t="s">
        <v>178</v>
      </c>
      <c r="D51" s="520">
        <f>SUM(D47:D50)</f>
        <v>54290</v>
      </c>
      <c r="E51" s="520">
        <v>18189</v>
      </c>
      <c r="F51" s="520">
        <f>SUM(D51:E51)</f>
        <v>72479</v>
      </c>
      <c r="G51" s="85"/>
    </row>
    <row r="52" spans="1:9" ht="11.7" customHeight="1">
      <c r="A52" s="984" t="s">
        <v>350</v>
      </c>
      <c r="B52" s="984"/>
      <c r="C52" s="984"/>
      <c r="D52" s="984"/>
      <c r="E52" s="984"/>
      <c r="F52" s="984"/>
      <c r="G52" s="85"/>
    </row>
    <row r="53" spans="1:9" ht="25.2" customHeight="1">
      <c r="A53" s="968" t="s">
        <v>351</v>
      </c>
      <c r="B53" s="968"/>
      <c r="C53" s="968"/>
      <c r="D53" s="968"/>
      <c r="E53" s="968"/>
      <c r="F53" s="968"/>
      <c r="G53" s="85"/>
    </row>
    <row r="54" spans="1:9" ht="13.95" customHeight="1">
      <c r="A54" s="987" t="s">
        <v>352</v>
      </c>
      <c r="B54" s="987"/>
      <c r="C54" s="987"/>
      <c r="D54" s="987"/>
      <c r="E54" s="987"/>
      <c r="F54" s="987"/>
      <c r="G54" s="85"/>
    </row>
    <row r="55" spans="1:9" ht="13.95" customHeight="1">
      <c r="A55" s="987" t="s">
        <v>353</v>
      </c>
      <c r="B55" s="987"/>
      <c r="C55" s="987"/>
      <c r="D55" s="987"/>
      <c r="E55" s="987"/>
      <c r="F55" s="987"/>
      <c r="G55" s="85"/>
    </row>
    <row r="56" spans="1:9" ht="12.6" customHeight="1">
      <c r="A56" s="85"/>
      <c r="B56" s="85"/>
      <c r="C56" s="85"/>
      <c r="D56" s="85"/>
      <c r="E56" s="85"/>
      <c r="F56" s="85"/>
      <c r="G56" s="85"/>
    </row>
    <row r="57" spans="1:9" ht="12" customHeight="1">
      <c r="A57" s="85"/>
      <c r="B57" s="67"/>
      <c r="C57" s="67"/>
      <c r="D57" s="67"/>
      <c r="E57" s="67"/>
      <c r="F57" s="67"/>
      <c r="G57" s="67"/>
    </row>
    <row r="58" spans="1:9" ht="16.350000000000001" customHeight="1">
      <c r="A58" s="993" t="s">
        <v>354</v>
      </c>
      <c r="B58" s="993"/>
      <c r="C58" s="993"/>
      <c r="D58" s="993"/>
      <c r="E58" s="67"/>
      <c r="F58" s="67"/>
      <c r="G58" s="67"/>
    </row>
    <row r="59" spans="1:9" ht="38.1" customHeight="1">
      <c r="A59" s="147" t="s">
        <v>321</v>
      </c>
      <c r="B59" s="143" t="s">
        <v>322</v>
      </c>
      <c r="C59" s="143" t="s">
        <v>323</v>
      </c>
      <c r="D59" s="143" t="s">
        <v>324</v>
      </c>
      <c r="E59" s="67"/>
      <c r="F59" s="67"/>
      <c r="G59" s="67"/>
      <c r="I59" s="103"/>
    </row>
    <row r="60" spans="1:9" ht="25.35" customHeight="1">
      <c r="A60" s="190" t="s">
        <v>325</v>
      </c>
      <c r="B60" s="184">
        <v>59547</v>
      </c>
      <c r="C60" s="184">
        <v>38364</v>
      </c>
      <c r="D60" s="184">
        <v>21184</v>
      </c>
      <c r="E60" s="116"/>
      <c r="F60" s="67"/>
      <c r="G60" s="2"/>
      <c r="H60" s="103"/>
    </row>
    <row r="61" spans="1:9" ht="25.35" customHeight="1">
      <c r="A61" s="190" t="s">
        <v>326</v>
      </c>
      <c r="B61" s="184">
        <v>136263</v>
      </c>
      <c r="C61" s="184">
        <v>22563</v>
      </c>
      <c r="D61" s="184">
        <v>113699</v>
      </c>
      <c r="E61" s="116"/>
      <c r="F61" s="67"/>
      <c r="G61" s="116"/>
    </row>
    <row r="62" spans="1:9" ht="24.6" customHeight="1">
      <c r="A62" s="164" t="s">
        <v>327</v>
      </c>
      <c r="B62" s="324">
        <v>195810</v>
      </c>
      <c r="C62" s="324" t="s">
        <v>355</v>
      </c>
      <c r="D62" s="324">
        <v>134883</v>
      </c>
      <c r="E62" s="116"/>
      <c r="F62" s="67"/>
      <c r="G62" s="67"/>
    </row>
    <row r="63" spans="1:9" ht="14.85" customHeight="1">
      <c r="A63" s="984" t="s">
        <v>328</v>
      </c>
      <c r="B63" s="984"/>
      <c r="C63" s="984"/>
      <c r="D63" s="984"/>
      <c r="E63" s="67"/>
      <c r="F63" s="67"/>
      <c r="G63" s="67"/>
    </row>
    <row r="64" spans="1:9" ht="26.1" customHeight="1">
      <c r="A64" s="968" t="s">
        <v>329</v>
      </c>
      <c r="B64" s="968"/>
      <c r="C64" s="968"/>
      <c r="D64" s="968"/>
      <c r="E64" s="67"/>
      <c r="F64" s="67"/>
      <c r="G64" s="67"/>
    </row>
    <row r="65" spans="1:8" ht="14.85" customHeight="1">
      <c r="A65" s="987" t="s">
        <v>356</v>
      </c>
      <c r="B65" s="987"/>
      <c r="C65" s="987"/>
      <c r="D65" s="987"/>
      <c r="E65" s="67"/>
      <c r="F65" s="67"/>
      <c r="G65" s="67"/>
    </row>
    <row r="66" spans="1:8" ht="14.85" customHeight="1">
      <c r="A66" s="987" t="s">
        <v>357</v>
      </c>
      <c r="B66" s="987"/>
      <c r="C66" s="987"/>
      <c r="D66" s="987"/>
      <c r="E66" s="67"/>
      <c r="F66" s="67"/>
      <c r="G66" s="67"/>
    </row>
    <row r="67" spans="1:8" ht="14.85" customHeight="1">
      <c r="A67" s="85"/>
      <c r="B67" s="67"/>
      <c r="C67" s="67"/>
      <c r="D67" s="67"/>
      <c r="E67" s="67"/>
      <c r="F67" s="67"/>
      <c r="G67" s="67"/>
    </row>
    <row r="68" spans="1:8" ht="14.85" customHeight="1">
      <c r="A68" s="989" t="s">
        <v>358</v>
      </c>
      <c r="B68" s="989"/>
      <c r="C68" s="989"/>
      <c r="D68" s="989"/>
      <c r="E68" s="989"/>
      <c r="F68" s="989"/>
      <c r="G68" s="67"/>
    </row>
    <row r="69" spans="1:8" ht="14.85" customHeight="1">
      <c r="A69" s="171" t="s">
        <v>334</v>
      </c>
      <c r="B69" s="990" t="s">
        <v>335</v>
      </c>
      <c r="C69" s="990"/>
      <c r="D69" s="148" t="s">
        <v>336</v>
      </c>
      <c r="E69" s="148" t="s">
        <v>337</v>
      </c>
      <c r="F69" s="148" t="s">
        <v>178</v>
      </c>
      <c r="G69" s="67"/>
    </row>
    <row r="70" spans="1:8" ht="14.85" customHeight="1">
      <c r="A70" s="991" t="s">
        <v>338</v>
      </c>
      <c r="B70" s="992" t="s">
        <v>339</v>
      </c>
      <c r="C70" s="182" t="s">
        <v>340</v>
      </c>
      <c r="D70" s="185">
        <v>0</v>
      </c>
      <c r="E70" s="185">
        <v>64</v>
      </c>
      <c r="F70" s="156">
        <v>64</v>
      </c>
      <c r="G70" s="67"/>
      <c r="H70" s="67"/>
    </row>
    <row r="71" spans="1:8" ht="14.85" customHeight="1">
      <c r="A71" s="991"/>
      <c r="B71" s="992"/>
      <c r="C71" s="182" t="s">
        <v>341</v>
      </c>
      <c r="D71" s="187">
        <v>29092</v>
      </c>
      <c r="E71" s="187">
        <v>9201</v>
      </c>
      <c r="F71" s="188">
        <v>38293</v>
      </c>
    </row>
    <row r="72" spans="1:8" ht="27" customHeight="1">
      <c r="A72" s="991"/>
      <c r="B72" s="992"/>
      <c r="C72" s="189" t="s">
        <v>342</v>
      </c>
      <c r="D72" s="185">
        <v>0</v>
      </c>
      <c r="E72" s="185">
        <v>7</v>
      </c>
      <c r="F72" s="156">
        <v>7</v>
      </c>
    </row>
    <row r="73" spans="1:8" ht="14.85" customHeight="1">
      <c r="A73" s="991"/>
      <c r="B73" s="992"/>
      <c r="C73" s="331" t="s">
        <v>178</v>
      </c>
      <c r="D73" s="330">
        <v>29092</v>
      </c>
      <c r="E73" s="330">
        <v>9271</v>
      </c>
      <c r="F73" s="330">
        <v>38364</v>
      </c>
    </row>
    <row r="74" spans="1:8" ht="30" customHeight="1">
      <c r="A74" s="991"/>
      <c r="B74" s="988" t="s">
        <v>343</v>
      </c>
      <c r="C74" s="189" t="s">
        <v>344</v>
      </c>
      <c r="D74" s="214">
        <v>0</v>
      </c>
      <c r="E74" s="214">
        <v>581</v>
      </c>
      <c r="F74" s="214">
        <v>581</v>
      </c>
    </row>
    <row r="75" spans="1:8" ht="28.5" customHeight="1">
      <c r="A75" s="991"/>
      <c r="B75" s="988"/>
      <c r="C75" s="189" t="s">
        <v>345</v>
      </c>
      <c r="D75" s="214">
        <v>0</v>
      </c>
      <c r="E75" s="214">
        <v>4</v>
      </c>
      <c r="F75" s="214">
        <v>4</v>
      </c>
    </row>
    <row r="76" spans="1:8" ht="14.85" customHeight="1">
      <c r="A76" s="991"/>
      <c r="B76" s="988"/>
      <c r="C76" s="189" t="s">
        <v>346</v>
      </c>
      <c r="D76" s="214">
        <v>2</v>
      </c>
      <c r="E76" s="256">
        <v>6518</v>
      </c>
      <c r="F76" s="256">
        <v>6520</v>
      </c>
    </row>
    <row r="77" spans="1:8" ht="26.1" customHeight="1">
      <c r="A77" s="991"/>
      <c r="B77" s="988"/>
      <c r="C77" s="189" t="s">
        <v>347</v>
      </c>
      <c r="D77" s="214">
        <v>0</v>
      </c>
      <c r="E77" s="256">
        <v>14079</v>
      </c>
      <c r="F77" s="256">
        <v>14079</v>
      </c>
    </row>
    <row r="78" spans="1:8" ht="14.85" customHeight="1">
      <c r="A78" s="991"/>
      <c r="B78" s="988"/>
      <c r="C78" s="331" t="s">
        <v>178</v>
      </c>
      <c r="D78" s="160">
        <v>2</v>
      </c>
      <c r="E78" s="322">
        <v>21182</v>
      </c>
      <c r="F78" s="322">
        <v>21184</v>
      </c>
    </row>
    <row r="79" spans="1:8" ht="14.85" customHeight="1">
      <c r="A79" s="988" t="s">
        <v>348</v>
      </c>
      <c r="B79" s="988" t="s">
        <v>349</v>
      </c>
      <c r="C79" s="182" t="s">
        <v>340</v>
      </c>
      <c r="D79" s="214">
        <v>111</v>
      </c>
      <c r="E79" s="214">
        <v>419</v>
      </c>
      <c r="F79" s="214">
        <v>530</v>
      </c>
    </row>
    <row r="80" spans="1:8" ht="14.85" customHeight="1">
      <c r="A80" s="988"/>
      <c r="B80" s="988"/>
      <c r="C80" s="182" t="s">
        <v>341</v>
      </c>
      <c r="D80" s="256">
        <v>1860</v>
      </c>
      <c r="E80" s="256">
        <v>20173</v>
      </c>
      <c r="F80" s="256">
        <v>22033</v>
      </c>
    </row>
    <row r="81" spans="1:8" ht="26.4">
      <c r="A81" s="988"/>
      <c r="B81" s="988"/>
      <c r="C81" s="189" t="s">
        <v>342</v>
      </c>
      <c r="D81" s="214">
        <v>0</v>
      </c>
      <c r="E81" s="214">
        <v>0</v>
      </c>
      <c r="F81" s="214">
        <v>0</v>
      </c>
    </row>
    <row r="82" spans="1:8" ht="14.85" customHeight="1">
      <c r="A82" s="988"/>
      <c r="B82" s="988"/>
      <c r="C82" s="331" t="s">
        <v>178</v>
      </c>
      <c r="D82" s="322">
        <v>1971</v>
      </c>
      <c r="E82" s="322">
        <v>20592</v>
      </c>
      <c r="F82" s="322">
        <v>22563</v>
      </c>
    </row>
    <row r="83" spans="1:8" ht="26.4">
      <c r="A83" s="988"/>
      <c r="B83" s="988" t="s">
        <v>343</v>
      </c>
      <c r="C83" s="189" t="s">
        <v>344</v>
      </c>
      <c r="D83" s="214">
        <v>28</v>
      </c>
      <c r="E83" s="214">
        <v>0</v>
      </c>
      <c r="F83" s="214">
        <v>28</v>
      </c>
    </row>
    <row r="84" spans="1:8" ht="26.4">
      <c r="A84" s="988"/>
      <c r="B84" s="988"/>
      <c r="C84" s="189" t="s">
        <v>345</v>
      </c>
      <c r="D84" s="256">
        <v>672</v>
      </c>
      <c r="E84" s="214">
        <v>0</v>
      </c>
      <c r="F84" s="256">
        <v>673</v>
      </c>
    </row>
    <row r="85" spans="1:8">
      <c r="A85" s="988"/>
      <c r="B85" s="988"/>
      <c r="C85" s="189" t="s">
        <v>346</v>
      </c>
      <c r="D85" s="256">
        <v>62360</v>
      </c>
      <c r="E85" s="256">
        <v>46841</v>
      </c>
      <c r="F85" s="256">
        <v>109201</v>
      </c>
    </row>
    <row r="86" spans="1:8" ht="26.4">
      <c r="A86" s="988"/>
      <c r="B86" s="988"/>
      <c r="C86" s="189" t="s">
        <v>347</v>
      </c>
      <c r="D86" s="256">
        <v>1308</v>
      </c>
      <c r="E86" s="256">
        <v>2489</v>
      </c>
      <c r="F86" s="256">
        <v>3798</v>
      </c>
    </row>
    <row r="87" spans="1:8">
      <c r="A87" s="988"/>
      <c r="B87" s="988"/>
      <c r="C87" s="331" t="s">
        <v>178</v>
      </c>
      <c r="D87" s="322">
        <v>64369</v>
      </c>
      <c r="E87" s="322">
        <v>49331</v>
      </c>
      <c r="F87" s="322">
        <v>113699</v>
      </c>
    </row>
    <row r="88" spans="1:8" ht="14.85" customHeight="1">
      <c r="A88" s="996" t="s">
        <v>350</v>
      </c>
      <c r="B88" s="996"/>
      <c r="C88" s="996"/>
      <c r="D88" s="996"/>
      <c r="E88" s="996"/>
      <c r="F88" s="996"/>
    </row>
    <row r="89" spans="1:8" ht="26.1" customHeight="1">
      <c r="A89" s="995" t="s">
        <v>351</v>
      </c>
      <c r="B89" s="995"/>
      <c r="C89" s="995"/>
      <c r="D89" s="995"/>
      <c r="E89" s="995"/>
      <c r="F89" s="995"/>
    </row>
    <row r="90" spans="1:8" ht="14.85" customHeight="1">
      <c r="A90" s="997" t="s">
        <v>352</v>
      </c>
      <c r="B90" s="997"/>
      <c r="C90" s="997"/>
      <c r="D90" s="997"/>
      <c r="E90" s="997"/>
      <c r="F90" s="997"/>
      <c r="G90" s="67"/>
    </row>
    <row r="91" spans="1:8" ht="14.85" customHeight="1">
      <c r="A91" s="997" t="s">
        <v>353</v>
      </c>
      <c r="B91" s="997"/>
      <c r="C91" s="997"/>
      <c r="D91" s="997"/>
      <c r="E91" s="997"/>
      <c r="F91" s="997"/>
      <c r="G91" s="67"/>
    </row>
    <row r="92" spans="1:8" ht="14.85" customHeight="1">
      <c r="A92" s="243"/>
      <c r="B92" s="244"/>
      <c r="C92" s="244"/>
      <c r="D92" s="244"/>
      <c r="E92" s="244"/>
      <c r="F92" s="244"/>
      <c r="G92" s="67"/>
    </row>
    <row r="93" spans="1:8" ht="16.350000000000001" customHeight="1">
      <c r="A93" s="993" t="s">
        <v>359</v>
      </c>
      <c r="B93" s="993"/>
      <c r="C93" s="993"/>
      <c r="D93" s="993"/>
      <c r="E93" s="67"/>
      <c r="F93" s="67"/>
      <c r="G93" s="67"/>
      <c r="H93" s="67"/>
    </row>
    <row r="94" spans="1:8" ht="38.1" customHeight="1">
      <c r="A94" s="147" t="s">
        <v>321</v>
      </c>
      <c r="B94" s="148" t="s">
        <v>360</v>
      </c>
      <c r="C94" s="148" t="s">
        <v>323</v>
      </c>
      <c r="D94" s="148" t="s">
        <v>324</v>
      </c>
      <c r="E94" s="67"/>
      <c r="F94" s="67"/>
      <c r="G94" s="67"/>
      <c r="H94" s="67"/>
    </row>
    <row r="95" spans="1:8" ht="25.35" customHeight="1">
      <c r="A95" s="190" t="s">
        <v>325</v>
      </c>
      <c r="B95" s="184">
        <v>58618</v>
      </c>
      <c r="C95" s="184">
        <v>44515</v>
      </c>
      <c r="D95" s="184">
        <v>14103</v>
      </c>
      <c r="E95" s="67"/>
      <c r="F95" s="67"/>
      <c r="G95" s="67"/>
      <c r="H95" s="67"/>
    </row>
    <row r="96" spans="1:8" ht="25.35" customHeight="1">
      <c r="A96" s="190" t="s">
        <v>326</v>
      </c>
      <c r="B96" s="184">
        <v>91763</v>
      </c>
      <c r="C96" s="184">
        <v>20949</v>
      </c>
      <c r="D96" s="184">
        <v>70814</v>
      </c>
      <c r="E96" s="67"/>
      <c r="F96" s="67"/>
      <c r="G96" s="67"/>
      <c r="H96" s="67"/>
    </row>
    <row r="97" spans="1:8" ht="24.6" customHeight="1">
      <c r="A97" s="164" t="s">
        <v>327</v>
      </c>
      <c r="B97" s="324">
        <f>SUM(B95:B96)</f>
        <v>150381</v>
      </c>
      <c r="C97" s="324">
        <f t="shared" ref="C97:D97" si="0">SUM(C95:C96)</f>
        <v>65464</v>
      </c>
      <c r="D97" s="324">
        <f t="shared" si="0"/>
        <v>84917</v>
      </c>
      <c r="E97" s="67"/>
      <c r="F97" s="67"/>
      <c r="G97" s="67"/>
      <c r="H97" s="67"/>
    </row>
    <row r="98" spans="1:8" ht="14.1" customHeight="1">
      <c r="A98" s="984" t="s">
        <v>328</v>
      </c>
      <c r="B98" s="984"/>
      <c r="C98" s="984"/>
      <c r="D98" s="984"/>
      <c r="E98" s="67"/>
      <c r="F98" s="67"/>
      <c r="G98" s="67"/>
      <c r="H98" s="67"/>
    </row>
    <row r="99" spans="1:8" ht="26.1" customHeight="1">
      <c r="A99" s="968" t="s">
        <v>329</v>
      </c>
      <c r="B99" s="968"/>
      <c r="C99" s="968"/>
      <c r="D99" s="968"/>
      <c r="E99" s="67"/>
      <c r="F99" s="67"/>
      <c r="G99" s="67"/>
      <c r="H99" s="67"/>
    </row>
    <row r="100" spans="1:8" ht="14.85" customHeight="1">
      <c r="A100" s="987" t="s">
        <v>352</v>
      </c>
      <c r="B100" s="987"/>
      <c r="C100" s="987"/>
      <c r="D100" s="987"/>
      <c r="E100" s="67"/>
      <c r="F100" s="67"/>
      <c r="G100" s="67"/>
      <c r="H100" s="67"/>
    </row>
    <row r="101" spans="1:8" ht="14.85" customHeight="1">
      <c r="A101" s="987" t="s">
        <v>353</v>
      </c>
      <c r="B101" s="987"/>
      <c r="C101" s="987"/>
      <c r="D101" s="987"/>
      <c r="E101" s="67"/>
      <c r="F101" s="67"/>
      <c r="G101" s="67"/>
      <c r="H101" s="67"/>
    </row>
    <row r="102" spans="1:8" ht="14.85" customHeight="1">
      <c r="A102" s="85"/>
      <c r="B102" s="67"/>
      <c r="C102" s="67"/>
      <c r="D102" s="67"/>
      <c r="E102" s="67"/>
      <c r="F102" s="67"/>
      <c r="G102" s="67"/>
      <c r="H102" s="67"/>
    </row>
    <row r="103" spans="1:8" ht="14.85" customHeight="1">
      <c r="A103" s="972" t="s">
        <v>361</v>
      </c>
      <c r="B103" s="972"/>
      <c r="C103" s="972"/>
      <c r="D103" s="972"/>
      <c r="E103" s="972"/>
      <c r="F103" s="972"/>
      <c r="G103" s="67"/>
    </row>
    <row r="104" spans="1:8" ht="14.85" customHeight="1">
      <c r="A104" s="171" t="s">
        <v>334</v>
      </c>
      <c r="B104" s="990" t="s">
        <v>335</v>
      </c>
      <c r="C104" s="990"/>
      <c r="D104" s="148" t="s">
        <v>336</v>
      </c>
      <c r="E104" s="148" t="s">
        <v>337</v>
      </c>
      <c r="F104" s="148" t="s">
        <v>178</v>
      </c>
      <c r="G104" s="67"/>
    </row>
    <row r="105" spans="1:8" ht="14.85" customHeight="1">
      <c r="A105" s="991" t="s">
        <v>362</v>
      </c>
      <c r="B105" s="992" t="s">
        <v>339</v>
      </c>
      <c r="C105" s="182" t="s">
        <v>340</v>
      </c>
      <c r="D105" s="192">
        <v>0</v>
      </c>
      <c r="E105" s="192">
        <v>24</v>
      </c>
      <c r="F105" s="188">
        <f>E105+D105</f>
        <v>24</v>
      </c>
      <c r="G105" s="67"/>
      <c r="H105" s="67"/>
    </row>
    <row r="106" spans="1:8" ht="14.85" customHeight="1">
      <c r="A106" s="991"/>
      <c r="B106" s="992"/>
      <c r="C106" s="182" t="s">
        <v>341</v>
      </c>
      <c r="D106" s="192">
        <v>35541</v>
      </c>
      <c r="E106" s="192">
        <v>9499</v>
      </c>
      <c r="F106" s="188">
        <v>45040</v>
      </c>
    </row>
    <row r="107" spans="1:8" ht="29.1" customHeight="1">
      <c r="A107" s="991"/>
      <c r="B107" s="992"/>
      <c r="C107" s="189" t="s">
        <v>342</v>
      </c>
      <c r="D107" s="192">
        <v>0</v>
      </c>
      <c r="E107" s="192">
        <v>0</v>
      </c>
      <c r="F107" s="188">
        <v>0</v>
      </c>
    </row>
    <row r="108" spans="1:8" ht="15.6" customHeight="1">
      <c r="A108" s="991"/>
      <c r="B108" s="992"/>
      <c r="C108" s="331" t="s">
        <v>178</v>
      </c>
      <c r="D108" s="321">
        <v>35541</v>
      </c>
      <c r="E108" s="321">
        <v>9499</v>
      </c>
      <c r="F108" s="321">
        <v>45040</v>
      </c>
    </row>
    <row r="109" spans="1:8" ht="26.4">
      <c r="A109" s="991"/>
      <c r="B109" s="988" t="s">
        <v>343</v>
      </c>
      <c r="C109" s="189" t="s">
        <v>344</v>
      </c>
      <c r="D109" s="192">
        <v>0</v>
      </c>
      <c r="E109" s="195">
        <v>518</v>
      </c>
      <c r="F109" s="188">
        <v>518</v>
      </c>
      <c r="H109" s="103"/>
    </row>
    <row r="110" spans="1:8" ht="26.4">
      <c r="A110" s="991"/>
      <c r="B110" s="988"/>
      <c r="C110" s="189" t="s">
        <v>345</v>
      </c>
      <c r="D110" s="192">
        <v>0</v>
      </c>
      <c r="E110" s="192">
        <v>27</v>
      </c>
      <c r="F110" s="188">
        <f>E110+D110</f>
        <v>27</v>
      </c>
    </row>
    <row r="111" spans="1:8">
      <c r="A111" s="991"/>
      <c r="B111" s="988"/>
      <c r="C111" s="189" t="s">
        <v>346</v>
      </c>
      <c r="D111" s="192">
        <v>1</v>
      </c>
      <c r="E111" s="192">
        <v>2831</v>
      </c>
      <c r="F111" s="188">
        <v>2832</v>
      </c>
    </row>
    <row r="112" spans="1:8" ht="26.4">
      <c r="A112" s="991"/>
      <c r="B112" s="988"/>
      <c r="C112" s="189" t="s">
        <v>347</v>
      </c>
      <c r="D112" s="192">
        <v>0</v>
      </c>
      <c r="E112" s="192">
        <v>9593</v>
      </c>
      <c r="F112" s="188">
        <v>9593</v>
      </c>
    </row>
    <row r="113" spans="1:16">
      <c r="A113" s="991"/>
      <c r="B113" s="988"/>
      <c r="C113" s="331" t="s">
        <v>178</v>
      </c>
      <c r="D113" s="321">
        <f>D109+D110+D111+D112</f>
        <v>1</v>
      </c>
      <c r="E113" s="321">
        <v>12969</v>
      </c>
      <c r="F113" s="321">
        <v>12970</v>
      </c>
    </row>
    <row r="114" spans="1:16">
      <c r="A114" s="988" t="s">
        <v>363</v>
      </c>
      <c r="B114" s="988" t="s">
        <v>349</v>
      </c>
      <c r="C114" s="182" t="s">
        <v>340</v>
      </c>
      <c r="D114" s="192">
        <v>129</v>
      </c>
      <c r="E114" s="192">
        <v>422</v>
      </c>
      <c r="F114" s="188">
        <f t="shared" ref="F114:F119" si="1">E114+D114</f>
        <v>551</v>
      </c>
    </row>
    <row r="115" spans="1:16">
      <c r="A115" s="988"/>
      <c r="B115" s="988"/>
      <c r="C115" s="182" t="s">
        <v>341</v>
      </c>
      <c r="D115" s="192">
        <v>1731</v>
      </c>
      <c r="E115" s="192">
        <v>20116</v>
      </c>
      <c r="F115" s="188">
        <v>21847</v>
      </c>
    </row>
    <row r="116" spans="1:16" ht="26.4">
      <c r="A116" s="988"/>
      <c r="B116" s="988"/>
      <c r="C116" s="189" t="s">
        <v>342</v>
      </c>
      <c r="D116" s="192">
        <v>0</v>
      </c>
      <c r="E116" s="192">
        <v>0</v>
      </c>
      <c r="F116" s="188">
        <f t="shared" si="1"/>
        <v>0</v>
      </c>
    </row>
    <row r="117" spans="1:16">
      <c r="A117" s="988"/>
      <c r="B117" s="988"/>
      <c r="C117" s="331" t="s">
        <v>178</v>
      </c>
      <c r="D117" s="321">
        <v>1860</v>
      </c>
      <c r="E117" s="321">
        <v>20538</v>
      </c>
      <c r="F117" s="323">
        <v>22298</v>
      </c>
    </row>
    <row r="118" spans="1:16" ht="26.4">
      <c r="A118" s="988"/>
      <c r="B118" s="988" t="s">
        <v>343</v>
      </c>
      <c r="C118" s="189" t="s">
        <v>344</v>
      </c>
      <c r="D118" s="192">
        <v>43</v>
      </c>
      <c r="E118" s="192">
        <v>48</v>
      </c>
      <c r="F118" s="188">
        <f t="shared" si="1"/>
        <v>91</v>
      </c>
    </row>
    <row r="119" spans="1:16" ht="26.4">
      <c r="A119" s="988"/>
      <c r="B119" s="988"/>
      <c r="C119" s="189" t="s">
        <v>345</v>
      </c>
      <c r="D119" s="192">
        <v>11558</v>
      </c>
      <c r="E119" s="192">
        <v>1</v>
      </c>
      <c r="F119" s="188">
        <f t="shared" si="1"/>
        <v>11559</v>
      </c>
    </row>
    <row r="120" spans="1:16">
      <c r="A120" s="988"/>
      <c r="B120" s="988"/>
      <c r="C120" s="189" t="s">
        <v>346</v>
      </c>
      <c r="D120" s="192">
        <v>45640</v>
      </c>
      <c r="E120" s="192">
        <v>6206</v>
      </c>
      <c r="F120" s="188">
        <v>51846</v>
      </c>
    </row>
    <row r="121" spans="1:16" ht="26.4">
      <c r="A121" s="988"/>
      <c r="B121" s="988"/>
      <c r="C121" s="189" t="s">
        <v>347</v>
      </c>
      <c r="D121" s="192">
        <v>6066</v>
      </c>
      <c r="E121" s="195">
        <v>351</v>
      </c>
      <c r="F121" s="188">
        <v>6417</v>
      </c>
      <c r="K121" s="984"/>
      <c r="L121" s="984"/>
      <c r="M121" s="984"/>
      <c r="N121" s="984"/>
      <c r="O121" s="984"/>
      <c r="P121" s="984"/>
    </row>
    <row r="122" spans="1:16">
      <c r="A122" s="988"/>
      <c r="B122" s="988"/>
      <c r="C122" s="331" t="s">
        <v>178</v>
      </c>
      <c r="D122" s="321">
        <v>63307</v>
      </c>
      <c r="E122" s="321">
        <v>6606</v>
      </c>
      <c r="F122" s="323">
        <v>69913</v>
      </c>
    </row>
    <row r="123" spans="1:16">
      <c r="A123" s="984" t="s">
        <v>364</v>
      </c>
      <c r="B123" s="984"/>
      <c r="C123" s="984"/>
      <c r="D123" s="984"/>
      <c r="E123" s="984"/>
      <c r="F123" s="984"/>
    </row>
    <row r="124" spans="1:16">
      <c r="A124" s="984" t="s">
        <v>365</v>
      </c>
      <c r="B124" s="984"/>
      <c r="C124" s="984"/>
      <c r="D124" s="984"/>
      <c r="E124" s="984"/>
      <c r="F124" s="984"/>
    </row>
    <row r="125" spans="1:16">
      <c r="A125" s="984" t="s">
        <v>366</v>
      </c>
      <c r="B125" s="984"/>
      <c r="C125" s="984"/>
      <c r="D125" s="984"/>
      <c r="E125" s="984"/>
      <c r="F125" s="984"/>
    </row>
    <row r="126" spans="1:16" ht="26.85" customHeight="1">
      <c r="A126" s="968" t="s">
        <v>367</v>
      </c>
      <c r="B126" s="968"/>
      <c r="C126" s="968"/>
      <c r="D126" s="968"/>
      <c r="E126" s="968"/>
      <c r="F126" s="968"/>
    </row>
    <row r="127" spans="1:16" ht="14.85" customHeight="1">
      <c r="A127" s="987" t="s">
        <v>368</v>
      </c>
      <c r="B127" s="987"/>
      <c r="C127" s="987"/>
      <c r="D127" s="987"/>
      <c r="E127" s="987"/>
      <c r="F127" s="987"/>
      <c r="G127" s="67"/>
    </row>
    <row r="128" spans="1:16" ht="14.85" customHeight="1">
      <c r="A128" s="987" t="s">
        <v>369</v>
      </c>
      <c r="B128" s="987"/>
      <c r="C128" s="987"/>
      <c r="D128" s="987"/>
      <c r="E128" s="987"/>
      <c r="F128" s="987"/>
      <c r="G128" s="67"/>
    </row>
    <row r="129" spans="1:11" ht="14.85" customHeight="1">
      <c r="A129" s="100"/>
      <c r="B129" s="100"/>
      <c r="C129" s="100"/>
      <c r="D129" s="100"/>
      <c r="E129" s="100"/>
      <c r="F129" s="100"/>
      <c r="G129" s="100"/>
    </row>
    <row r="130" spans="1:11" ht="16.2">
      <c r="A130" s="972" t="s">
        <v>370</v>
      </c>
      <c r="B130" s="972"/>
      <c r="C130" s="972"/>
      <c r="D130" s="972"/>
      <c r="E130" s="972"/>
      <c r="F130" s="972"/>
      <c r="G130" s="972"/>
    </row>
    <row r="131" spans="1:11">
      <c r="A131" s="171" t="s">
        <v>371</v>
      </c>
      <c r="B131" s="171"/>
      <c r="C131" s="171">
        <v>2020</v>
      </c>
      <c r="D131" s="171">
        <v>2019</v>
      </c>
      <c r="E131" s="170">
        <v>2018</v>
      </c>
      <c r="F131" s="170">
        <v>2017</v>
      </c>
      <c r="G131" s="171">
        <v>2016</v>
      </c>
    </row>
    <row r="132" spans="1:11" ht="15.6" customHeight="1">
      <c r="A132" s="998" t="s">
        <v>372</v>
      </c>
      <c r="B132" s="260" t="s">
        <v>373</v>
      </c>
      <c r="C132" s="241">
        <v>9958</v>
      </c>
      <c r="D132" s="241">
        <v>4487</v>
      </c>
      <c r="E132" s="241">
        <v>3223</v>
      </c>
      <c r="F132" s="184">
        <v>3331</v>
      </c>
      <c r="G132" s="241">
        <v>6248</v>
      </c>
    </row>
    <row r="133" spans="1:11" ht="15.6" customHeight="1">
      <c r="A133" s="998"/>
      <c r="B133" s="260" t="s">
        <v>374</v>
      </c>
      <c r="C133" s="241">
        <v>50034</v>
      </c>
      <c r="D133" s="241">
        <v>31262</v>
      </c>
      <c r="E133" s="241">
        <v>36545</v>
      </c>
      <c r="F133" s="184">
        <v>36419</v>
      </c>
      <c r="G133" s="241">
        <v>39799</v>
      </c>
    </row>
    <row r="134" spans="1:11" ht="15.6" customHeight="1">
      <c r="A134" s="998"/>
      <c r="B134" s="261" t="s">
        <v>375</v>
      </c>
      <c r="C134" s="241">
        <v>16463</v>
      </c>
      <c r="D134" s="241">
        <v>21032</v>
      </c>
      <c r="E134" s="241">
        <v>18696</v>
      </c>
      <c r="F134" s="184">
        <v>18762</v>
      </c>
      <c r="G134" s="241">
        <v>14014</v>
      </c>
    </row>
    <row r="135" spans="1:11">
      <c r="A135" s="998"/>
      <c r="B135" s="332" t="s">
        <v>376</v>
      </c>
      <c r="C135" s="333">
        <v>76454</v>
      </c>
      <c r="D135" s="333">
        <v>56782</v>
      </c>
      <c r="E135" s="333">
        <f>SUM(E132:E134)</f>
        <v>58464</v>
      </c>
      <c r="F135" s="324">
        <v>58513</v>
      </c>
      <c r="G135" s="333">
        <v>60061</v>
      </c>
      <c r="K135" s="61"/>
    </row>
    <row r="136" spans="1:11">
      <c r="A136" s="998" t="s">
        <v>377</v>
      </c>
      <c r="B136" s="260" t="s">
        <v>373</v>
      </c>
      <c r="C136" s="241">
        <v>11721</v>
      </c>
      <c r="D136" s="241">
        <v>14128</v>
      </c>
      <c r="E136" s="241">
        <v>14324</v>
      </c>
      <c r="F136" s="184">
        <v>9596</v>
      </c>
      <c r="G136" s="241">
        <v>5195</v>
      </c>
      <c r="K136" s="61"/>
    </row>
    <row r="137" spans="1:11">
      <c r="A137" s="998"/>
      <c r="B137" s="260" t="s">
        <v>374</v>
      </c>
      <c r="C137" s="241">
        <v>35133</v>
      </c>
      <c r="D137" s="241">
        <v>31262</v>
      </c>
      <c r="E137" s="241">
        <v>36545</v>
      </c>
      <c r="F137" s="184">
        <v>36419</v>
      </c>
      <c r="G137" s="241">
        <v>34409</v>
      </c>
      <c r="K137" s="61"/>
    </row>
    <row r="138" spans="1:11" ht="14.85" customHeight="1">
      <c r="A138" s="998"/>
      <c r="B138" s="261" t="s">
        <v>375</v>
      </c>
      <c r="C138" s="241">
        <v>11120</v>
      </c>
      <c r="D138" s="241">
        <v>12484</v>
      </c>
      <c r="E138" s="241">
        <v>14713</v>
      </c>
      <c r="F138" s="184">
        <v>16065</v>
      </c>
      <c r="G138" s="241">
        <v>14352</v>
      </c>
    </row>
    <row r="139" spans="1:11">
      <c r="A139" s="998"/>
      <c r="B139" s="332" t="s">
        <v>378</v>
      </c>
      <c r="C139" s="333">
        <v>57973</v>
      </c>
      <c r="D139" s="333">
        <v>57873</v>
      </c>
      <c r="E139" s="333">
        <f>SUM(E136:E138)</f>
        <v>65582</v>
      </c>
      <c r="F139" s="324">
        <v>62080</v>
      </c>
      <c r="G139" s="333">
        <v>53956</v>
      </c>
    </row>
    <row r="140" spans="1:11" ht="14.85" customHeight="1">
      <c r="A140" s="985" t="s">
        <v>379</v>
      </c>
      <c r="B140" s="986"/>
      <c r="C140" s="333">
        <v>134428</v>
      </c>
      <c r="D140" s="333">
        <v>114655</v>
      </c>
      <c r="E140" s="333">
        <f>E135+E139</f>
        <v>124046</v>
      </c>
      <c r="F140" s="324">
        <f>F135+F139</f>
        <v>120593</v>
      </c>
      <c r="G140" s="333">
        <v>114017</v>
      </c>
    </row>
    <row r="141" spans="1:11" ht="30" customHeight="1">
      <c r="A141" s="968" t="s">
        <v>380</v>
      </c>
      <c r="B141" s="968"/>
      <c r="C141" s="968"/>
      <c r="D141" s="968"/>
      <c r="E141" s="968"/>
      <c r="F141" s="968"/>
      <c r="G141" s="968"/>
    </row>
    <row r="142" spans="1:11" ht="10.35" customHeight="1">
      <c r="A142" s="968" t="s">
        <v>216</v>
      </c>
      <c r="B142" s="968"/>
      <c r="C142" s="968"/>
      <c r="D142" s="968"/>
      <c r="E142" s="968"/>
      <c r="F142" s="968"/>
      <c r="G142" s="968"/>
    </row>
    <row r="143" spans="1:11">
      <c r="A143" s="984" t="s">
        <v>381</v>
      </c>
      <c r="B143" s="984"/>
      <c r="C143" s="984"/>
      <c r="D143" s="984"/>
      <c r="E143" s="984"/>
      <c r="F143" s="984"/>
      <c r="G143" s="984"/>
    </row>
    <row r="144" spans="1:11">
      <c r="A144" s="984" t="s">
        <v>382</v>
      </c>
      <c r="B144" s="984"/>
      <c r="C144" s="984"/>
      <c r="D144" s="984"/>
      <c r="E144" s="984"/>
      <c r="F144" s="984"/>
      <c r="G144" s="984"/>
    </row>
    <row r="145" spans="1:8">
      <c r="H145" s="29"/>
    </row>
    <row r="146" spans="1:8" ht="18.600000000000001" customHeight="1">
      <c r="A146" s="972" t="s">
        <v>383</v>
      </c>
      <c r="B146" s="972"/>
      <c r="C146" s="972"/>
      <c r="D146" s="972"/>
      <c r="E146" s="972"/>
      <c r="F146" s="972"/>
      <c r="G146" s="972"/>
    </row>
    <row r="147" spans="1:8" ht="16.350000000000001" customHeight="1">
      <c r="A147" s="267"/>
      <c r="B147" s="498">
        <v>2023</v>
      </c>
      <c r="C147" s="147">
        <v>2022</v>
      </c>
      <c r="D147" s="147">
        <v>2021</v>
      </c>
      <c r="E147" s="148">
        <v>2020</v>
      </c>
      <c r="F147" s="148" t="s">
        <v>384</v>
      </c>
      <c r="G147" s="268" t="s">
        <v>385</v>
      </c>
      <c r="H147" s="27"/>
    </row>
    <row r="148" spans="1:8" ht="26.4">
      <c r="A148" s="154" t="s">
        <v>386</v>
      </c>
      <c r="B148" s="510">
        <v>34495</v>
      </c>
      <c r="C148" s="242">
        <v>29032</v>
      </c>
      <c r="D148" s="242">
        <v>35541</v>
      </c>
      <c r="E148" s="242">
        <v>35133</v>
      </c>
      <c r="F148" s="242">
        <v>31262</v>
      </c>
      <c r="G148" s="183">
        <v>36057</v>
      </c>
    </row>
    <row r="149" spans="1:8" ht="26.4">
      <c r="A149" s="154" t="s">
        <v>387</v>
      </c>
      <c r="B149" s="510">
        <v>3159</v>
      </c>
      <c r="C149" s="242">
        <v>3663</v>
      </c>
      <c r="D149" s="242">
        <v>5130</v>
      </c>
      <c r="E149" s="242">
        <v>7995</v>
      </c>
      <c r="F149" s="242">
        <v>8983</v>
      </c>
      <c r="G149" s="183">
        <v>10694</v>
      </c>
    </row>
    <row r="150" spans="1:8">
      <c r="A150" s="625" t="s">
        <v>388</v>
      </c>
      <c r="B150" s="323">
        <v>37654</v>
      </c>
      <c r="C150" s="626">
        <v>32695</v>
      </c>
      <c r="D150" s="627">
        <v>40671</v>
      </c>
      <c r="E150" s="627">
        <v>43128</v>
      </c>
      <c r="F150" s="627">
        <f>SUM(F148:F149)</f>
        <v>40245</v>
      </c>
      <c r="G150" s="628">
        <f>SUM(G148:G149)</f>
        <v>46751</v>
      </c>
    </row>
    <row r="151" spans="1:8" ht="14.85" customHeight="1">
      <c r="A151" s="968" t="s">
        <v>389</v>
      </c>
      <c r="B151" s="968"/>
      <c r="C151" s="968"/>
      <c r="D151" s="968"/>
      <c r="E151" s="968"/>
      <c r="F151" s="968"/>
      <c r="G151" s="968"/>
    </row>
    <row r="152" spans="1:8" ht="14.85" customHeight="1">
      <c r="A152" s="987"/>
      <c r="B152" s="987"/>
      <c r="C152" s="987"/>
      <c r="D152" s="987"/>
      <c r="E152" s="987"/>
      <c r="F152" s="987"/>
      <c r="G152" s="987"/>
    </row>
    <row r="154" spans="1:8">
      <c r="B154" s="103"/>
      <c r="C154" s="103"/>
    </row>
    <row r="155" spans="1:8">
      <c r="B155" s="103"/>
    </row>
    <row r="161" ht="15.6" customHeight="1"/>
    <row r="166" ht="15.6" customHeight="1"/>
    <row r="175" ht="15.6" customHeight="1"/>
    <row r="181" ht="15.6" customHeight="1"/>
  </sheetData>
  <sheetProtection algorithmName="SHA-512" hashValue="jTDRJS2iLdKzq5aSU6rm+wrU74m9mluVMeKQvZVGAo+/N8s0FWlfAjbsXIa1iOi70dRqdue3pkaxOrowOmzuSA==" saltValue="1Zg4i6sNT25MnZuoqcsRoQ==" spinCount="100000" sheet="1" objects="1" scenarios="1"/>
  <mergeCells count="72">
    <mergeCell ref="A7:G7"/>
    <mergeCell ref="A9:G9"/>
    <mergeCell ref="A151:G151"/>
    <mergeCell ref="A17:G17"/>
    <mergeCell ref="B109:B113"/>
    <mergeCell ref="A114:A122"/>
    <mergeCell ref="B114:B117"/>
    <mergeCell ref="B118:B122"/>
    <mergeCell ref="A132:A135"/>
    <mergeCell ref="A136:A139"/>
    <mergeCell ref="A141:G141"/>
    <mergeCell ref="A142:G142"/>
    <mergeCell ref="A143:G143"/>
    <mergeCell ref="B104:C104"/>
    <mergeCell ref="B105:B108"/>
    <mergeCell ref="A105:A113"/>
    <mergeCell ref="A152:G152"/>
    <mergeCell ref="A63:D63"/>
    <mergeCell ref="A64:D64"/>
    <mergeCell ref="A65:D65"/>
    <mergeCell ref="A66:D66"/>
    <mergeCell ref="A100:D100"/>
    <mergeCell ref="A101:D101"/>
    <mergeCell ref="A123:F123"/>
    <mergeCell ref="A124:F124"/>
    <mergeCell ref="A125:F125"/>
    <mergeCell ref="A88:F88"/>
    <mergeCell ref="A90:F90"/>
    <mergeCell ref="A91:F91"/>
    <mergeCell ref="A98:D98"/>
    <mergeCell ref="A130:G130"/>
    <mergeCell ref="A146:G146"/>
    <mergeCell ref="A11:G11"/>
    <mergeCell ref="A89:F89"/>
    <mergeCell ref="K121:P121"/>
    <mergeCell ref="A126:F126"/>
    <mergeCell ref="A19:G19"/>
    <mergeCell ref="A18:G18"/>
    <mergeCell ref="A93:D93"/>
    <mergeCell ref="A103:F103"/>
    <mergeCell ref="A58:D58"/>
    <mergeCell ref="B70:B73"/>
    <mergeCell ref="A68:F68"/>
    <mergeCell ref="B69:C69"/>
    <mergeCell ref="A70:A78"/>
    <mergeCell ref="B74:B78"/>
    <mergeCell ref="A79:A87"/>
    <mergeCell ref="B79:B82"/>
    <mergeCell ref="A21:D21"/>
    <mergeCell ref="A26:D26"/>
    <mergeCell ref="A27:D27"/>
    <mergeCell ref="A29:D29"/>
    <mergeCell ref="A30:D30"/>
    <mergeCell ref="A28:D28"/>
    <mergeCell ref="A32:F32"/>
    <mergeCell ref="B33:C33"/>
    <mergeCell ref="A34:A42"/>
    <mergeCell ref="B34:B37"/>
    <mergeCell ref="B38:B42"/>
    <mergeCell ref="A54:F54"/>
    <mergeCell ref="A55:F55"/>
    <mergeCell ref="A43:A51"/>
    <mergeCell ref="B43:B46"/>
    <mergeCell ref="B47:B51"/>
    <mergeCell ref="A52:F52"/>
    <mergeCell ref="A53:F53"/>
    <mergeCell ref="A144:G144"/>
    <mergeCell ref="A140:B140"/>
    <mergeCell ref="A127:F127"/>
    <mergeCell ref="A128:F128"/>
    <mergeCell ref="B83:B87"/>
    <mergeCell ref="A99:D9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E2ED8-140B-4E69-8FE8-86EF4FC1D145}">
  <sheetPr codeName="Sheet5">
    <tabColor rgb="FF93E3FF"/>
  </sheetPr>
  <dimension ref="A2:K122"/>
  <sheetViews>
    <sheetView showGridLines="0" zoomScaleNormal="100" workbookViewId="0"/>
  </sheetViews>
  <sheetFormatPr defaultColWidth="8.5546875" defaultRowHeight="14.4"/>
  <cols>
    <col min="1" max="1" width="36.44140625" style="92" customWidth="1"/>
    <col min="2" max="8" width="15.5546875" customWidth="1"/>
    <col min="9" max="9" width="11.5546875" bestFit="1" customWidth="1"/>
    <col min="10" max="10" width="14" customWidth="1"/>
    <col min="11" max="11" width="14.44140625" customWidth="1"/>
    <col min="12" max="12" width="12.5546875" bestFit="1" customWidth="1"/>
  </cols>
  <sheetData>
    <row r="2" spans="1:8">
      <c r="H2" s="96"/>
    </row>
    <row r="3" spans="1:8" ht="14.7" customHeight="1"/>
    <row r="4" spans="1:8" ht="14.7" customHeight="1"/>
    <row r="5" spans="1:8" ht="14.7" customHeight="1"/>
    <row r="7" spans="1:8" ht="21">
      <c r="A7" s="981" t="s">
        <v>0</v>
      </c>
      <c r="B7" s="981"/>
      <c r="C7" s="981"/>
      <c r="D7" s="981"/>
      <c r="E7" s="981"/>
      <c r="F7" s="981"/>
      <c r="G7" s="981"/>
      <c r="H7" s="981"/>
    </row>
    <row r="8" spans="1:8" ht="15" thickBot="1">
      <c r="A8" s="173"/>
      <c r="B8" s="136"/>
      <c r="C8" s="136"/>
      <c r="D8" s="136"/>
      <c r="E8" s="136"/>
      <c r="F8" s="136"/>
      <c r="G8" s="136"/>
      <c r="H8" s="136"/>
    </row>
    <row r="9" spans="1:8" ht="18.600000000000001" thickTop="1" thickBot="1">
      <c r="A9" s="933" t="s">
        <v>390</v>
      </c>
      <c r="B9" s="933"/>
      <c r="C9" s="933"/>
      <c r="D9" s="933"/>
      <c r="E9" s="933"/>
      <c r="F9" s="933"/>
      <c r="G9" s="933"/>
      <c r="H9" s="933"/>
    </row>
    <row r="10" spans="1:8" ht="20.100000000000001" customHeight="1" thickTop="1">
      <c r="A10" s="174"/>
      <c r="B10" s="7"/>
      <c r="C10" s="7"/>
      <c r="D10" s="6"/>
      <c r="E10" s="6"/>
      <c r="F10" s="6"/>
      <c r="G10" s="6"/>
      <c r="H10" s="6"/>
    </row>
    <row r="11" spans="1:8" ht="18.600000000000001" customHeight="1">
      <c r="A11" s="972" t="s">
        <v>391</v>
      </c>
      <c r="B11" s="972"/>
      <c r="C11" s="972"/>
      <c r="D11" s="972"/>
      <c r="E11" s="972"/>
      <c r="F11" s="972"/>
      <c r="G11" s="972"/>
      <c r="H11" s="972"/>
    </row>
    <row r="12" spans="1:8">
      <c r="A12" s="169" t="s">
        <v>392</v>
      </c>
      <c r="B12" s="172">
        <v>2023</v>
      </c>
      <c r="C12" s="172">
        <v>2022</v>
      </c>
      <c r="D12" s="172">
        <v>2021</v>
      </c>
      <c r="E12" s="172">
        <v>2020</v>
      </c>
      <c r="F12" s="172">
        <v>2019</v>
      </c>
      <c r="G12" s="143">
        <v>2018</v>
      </c>
      <c r="H12" s="143">
        <v>2017</v>
      </c>
    </row>
    <row r="13" spans="1:8">
      <c r="A13" s="182" t="s">
        <v>393</v>
      </c>
      <c r="B13" s="594">
        <v>18563</v>
      </c>
      <c r="C13" s="594">
        <v>17278</v>
      </c>
      <c r="D13" s="564">
        <v>16332</v>
      </c>
      <c r="E13" s="594">
        <v>14903</v>
      </c>
      <c r="F13" s="594">
        <v>17296</v>
      </c>
      <c r="G13" s="594">
        <v>17572</v>
      </c>
      <c r="H13" s="594">
        <v>16287</v>
      </c>
    </row>
    <row r="14" spans="1:8">
      <c r="A14" s="182" t="s">
        <v>394</v>
      </c>
      <c r="B14" s="594">
        <v>322</v>
      </c>
      <c r="C14" s="594">
        <v>304</v>
      </c>
      <c r="D14" s="564">
        <v>284</v>
      </c>
      <c r="E14" s="594">
        <v>283</v>
      </c>
      <c r="F14" s="595">
        <v>316</v>
      </c>
      <c r="G14" s="594">
        <v>304</v>
      </c>
      <c r="H14" s="594">
        <v>275</v>
      </c>
    </row>
    <row r="15" spans="1:8">
      <c r="A15" s="182" t="s">
        <v>395</v>
      </c>
      <c r="B15" s="594">
        <v>2306</v>
      </c>
      <c r="C15" s="594">
        <v>1980</v>
      </c>
      <c r="D15" s="564">
        <v>2623</v>
      </c>
      <c r="E15" s="594">
        <v>2820</v>
      </c>
      <c r="F15" s="594">
        <v>2972</v>
      </c>
      <c r="G15" s="594">
        <v>2435</v>
      </c>
      <c r="H15" s="594">
        <v>3720</v>
      </c>
    </row>
    <row r="16" spans="1:8">
      <c r="A16" s="182" t="s">
        <v>396</v>
      </c>
      <c r="B16" s="594">
        <v>8117</v>
      </c>
      <c r="C16" s="594">
        <v>7566</v>
      </c>
      <c r="D16" s="564">
        <v>8215</v>
      </c>
      <c r="E16" s="594">
        <v>7475</v>
      </c>
      <c r="F16" s="595">
        <v>8519</v>
      </c>
      <c r="G16" s="581">
        <v>7922</v>
      </c>
      <c r="H16" s="594">
        <v>7851</v>
      </c>
    </row>
    <row r="17" spans="1:10" ht="15" customHeight="1">
      <c r="A17" s="189" t="s">
        <v>397</v>
      </c>
      <c r="B17" s="594">
        <v>246</v>
      </c>
      <c r="C17" s="594">
        <v>278</v>
      </c>
      <c r="D17" s="596">
        <v>387</v>
      </c>
      <c r="E17" s="594">
        <v>422</v>
      </c>
      <c r="F17" s="594">
        <v>405</v>
      </c>
      <c r="G17" s="581">
        <v>361</v>
      </c>
      <c r="H17" s="594">
        <v>424</v>
      </c>
    </row>
    <row r="18" spans="1:10">
      <c r="A18" s="182" t="s">
        <v>398</v>
      </c>
      <c r="B18" s="594">
        <v>542</v>
      </c>
      <c r="C18" s="594">
        <v>573</v>
      </c>
      <c r="D18" s="564">
        <v>621</v>
      </c>
      <c r="E18" s="594">
        <v>757</v>
      </c>
      <c r="F18" s="594">
        <v>747</v>
      </c>
      <c r="G18" s="581">
        <v>752</v>
      </c>
      <c r="H18" s="594">
        <v>869</v>
      </c>
    </row>
    <row r="19" spans="1:10">
      <c r="A19" s="182" t="s">
        <v>399</v>
      </c>
      <c r="B19" s="594">
        <v>15391</v>
      </c>
      <c r="C19" s="594">
        <v>12010</v>
      </c>
      <c r="D19" s="564">
        <v>13917</v>
      </c>
      <c r="E19" s="594">
        <v>14106</v>
      </c>
      <c r="F19" s="594">
        <v>13958</v>
      </c>
      <c r="G19" s="581">
        <v>14523</v>
      </c>
      <c r="H19" s="594">
        <v>14473</v>
      </c>
    </row>
    <row r="20" spans="1:10">
      <c r="A20" s="157" t="s">
        <v>178</v>
      </c>
      <c r="B20" s="324">
        <v>45487</v>
      </c>
      <c r="C20" s="324">
        <v>39989</v>
      </c>
      <c r="D20" s="334">
        <v>42379</v>
      </c>
      <c r="E20" s="334">
        <v>40766</v>
      </c>
      <c r="F20" s="330">
        <v>44213</v>
      </c>
      <c r="G20" s="323">
        <v>43869</v>
      </c>
      <c r="H20" s="324">
        <v>43899</v>
      </c>
      <c r="I20" s="79"/>
    </row>
    <row r="21" spans="1:10">
      <c r="A21" s="984" t="s">
        <v>400</v>
      </c>
      <c r="B21" s="984"/>
      <c r="C21" s="984"/>
      <c r="D21" s="984"/>
      <c r="E21" s="984"/>
      <c r="F21" s="984"/>
      <c r="G21" s="984"/>
      <c r="H21" s="984"/>
    </row>
    <row r="22" spans="1:10">
      <c r="A22" s="12"/>
      <c r="B22" s="88"/>
      <c r="C22" s="88"/>
      <c r="D22" s="88"/>
      <c r="E22" s="88"/>
      <c r="F22" s="88"/>
      <c r="G22" s="88"/>
      <c r="H22" s="88"/>
    </row>
    <row r="23" spans="1:10" ht="16.8">
      <c r="A23" s="983" t="s">
        <v>401</v>
      </c>
      <c r="B23" s="983"/>
      <c r="C23" s="983"/>
      <c r="D23" s="983"/>
      <c r="E23" s="983"/>
      <c r="F23" s="983"/>
      <c r="G23" s="983"/>
      <c r="H23" s="983"/>
    </row>
    <row r="24" spans="1:10" ht="15.6">
      <c r="A24" s="169" t="s">
        <v>402</v>
      </c>
      <c r="B24" s="170" t="s">
        <v>403</v>
      </c>
      <c r="C24" s="170">
        <v>2022</v>
      </c>
      <c r="D24" s="170">
        <v>2021</v>
      </c>
      <c r="E24" s="170">
        <v>2020</v>
      </c>
      <c r="F24" s="170">
        <v>2019</v>
      </c>
      <c r="G24" s="170">
        <v>2018</v>
      </c>
      <c r="H24" s="170">
        <v>2017</v>
      </c>
      <c r="I24" s="170">
        <v>2016</v>
      </c>
    </row>
    <row r="25" spans="1:10">
      <c r="A25" s="182" t="s">
        <v>393</v>
      </c>
      <c r="B25" s="191">
        <v>1339</v>
      </c>
      <c r="C25" s="191">
        <v>1248</v>
      </c>
      <c r="D25" s="191">
        <v>1180</v>
      </c>
      <c r="E25" s="191">
        <v>1076</v>
      </c>
      <c r="F25" s="191">
        <v>1248</v>
      </c>
      <c r="G25" s="191">
        <v>1267</v>
      </c>
      <c r="H25" s="191">
        <v>1174</v>
      </c>
      <c r="I25" s="191">
        <v>1091</v>
      </c>
      <c r="J25" s="79"/>
    </row>
    <row r="26" spans="1:10">
      <c r="A26" s="193" t="s">
        <v>394</v>
      </c>
      <c r="B26" s="191">
        <v>22</v>
      </c>
      <c r="C26" s="191">
        <v>20</v>
      </c>
      <c r="D26" s="191">
        <v>19</v>
      </c>
      <c r="E26" s="191">
        <v>19</v>
      </c>
      <c r="F26" s="191">
        <v>21</v>
      </c>
      <c r="G26" s="191">
        <v>20</v>
      </c>
      <c r="H26" s="191">
        <v>18</v>
      </c>
      <c r="I26" s="191">
        <v>18</v>
      </c>
      <c r="J26" s="79"/>
    </row>
    <row r="27" spans="1:10">
      <c r="A27" s="193" t="s">
        <v>395</v>
      </c>
      <c r="B27" s="191">
        <v>223</v>
      </c>
      <c r="C27" s="191">
        <v>191</v>
      </c>
      <c r="D27" s="191">
        <v>256</v>
      </c>
      <c r="E27" s="191">
        <v>274</v>
      </c>
      <c r="F27" s="191">
        <v>285</v>
      </c>
      <c r="G27" s="191">
        <v>233</v>
      </c>
      <c r="H27" s="191">
        <v>359</v>
      </c>
      <c r="I27" s="191">
        <v>324</v>
      </c>
    </row>
    <row r="28" spans="1:10">
      <c r="A28" s="193" t="s">
        <v>396</v>
      </c>
      <c r="B28" s="191">
        <v>408</v>
      </c>
      <c r="C28" s="191">
        <v>380</v>
      </c>
      <c r="D28" s="191">
        <v>413</v>
      </c>
      <c r="E28" s="191">
        <v>376</v>
      </c>
      <c r="F28" s="191">
        <v>428</v>
      </c>
      <c r="G28" s="191">
        <v>399</v>
      </c>
      <c r="H28" s="191">
        <v>395</v>
      </c>
      <c r="I28" s="191">
        <v>389</v>
      </c>
    </row>
    <row r="29" spans="1:10">
      <c r="A29" s="193" t="s">
        <v>404</v>
      </c>
      <c r="B29" s="191">
        <v>27</v>
      </c>
      <c r="C29" s="191">
        <v>30</v>
      </c>
      <c r="D29" s="191">
        <v>43</v>
      </c>
      <c r="E29" s="191">
        <v>47</v>
      </c>
      <c r="F29" s="191">
        <v>45</v>
      </c>
      <c r="G29" s="191">
        <v>40</v>
      </c>
      <c r="H29" s="191">
        <v>47</v>
      </c>
      <c r="I29" s="191">
        <v>50</v>
      </c>
    </row>
    <row r="30" spans="1:10">
      <c r="A30" s="193" t="s">
        <v>398</v>
      </c>
      <c r="B30" s="191">
        <v>62</v>
      </c>
      <c r="C30" s="191">
        <v>64</v>
      </c>
      <c r="D30" s="191">
        <v>73</v>
      </c>
      <c r="E30" s="191">
        <v>85</v>
      </c>
      <c r="F30" s="191">
        <v>84</v>
      </c>
      <c r="G30" s="191">
        <v>78</v>
      </c>
      <c r="H30" s="191">
        <v>97</v>
      </c>
      <c r="I30" s="191">
        <v>97</v>
      </c>
    </row>
    <row r="31" spans="1:10">
      <c r="A31" s="193" t="s">
        <v>405</v>
      </c>
      <c r="B31" s="191">
        <v>951</v>
      </c>
      <c r="C31" s="191">
        <v>889</v>
      </c>
      <c r="D31" s="191">
        <v>965</v>
      </c>
      <c r="E31" s="191">
        <v>848</v>
      </c>
      <c r="F31" s="191">
        <v>1002</v>
      </c>
      <c r="G31" s="191">
        <v>999</v>
      </c>
      <c r="H31" s="191">
        <v>1037</v>
      </c>
      <c r="I31" s="191">
        <v>1017</v>
      </c>
    </row>
    <row r="32" spans="1:10">
      <c r="A32" s="193" t="s">
        <v>399</v>
      </c>
      <c r="B32" s="191">
        <v>620</v>
      </c>
      <c r="C32" s="191">
        <v>128</v>
      </c>
      <c r="D32" s="191">
        <v>80</v>
      </c>
      <c r="E32" s="191">
        <v>211</v>
      </c>
      <c r="F32" s="191">
        <v>301</v>
      </c>
      <c r="G32" s="191">
        <v>348</v>
      </c>
      <c r="H32" s="191">
        <v>294</v>
      </c>
      <c r="I32" s="191">
        <v>372</v>
      </c>
    </row>
    <row r="33" spans="1:10">
      <c r="A33" s="335" t="s">
        <v>178</v>
      </c>
      <c r="B33" s="321">
        <v>3652</v>
      </c>
      <c r="C33" s="321">
        <v>2950</v>
      </c>
      <c r="D33" s="321">
        <v>3029</v>
      </c>
      <c r="E33" s="321">
        <v>2936</v>
      </c>
      <c r="F33" s="321">
        <v>3414</v>
      </c>
      <c r="G33" s="321">
        <v>3384</v>
      </c>
      <c r="H33" s="321">
        <v>3421</v>
      </c>
      <c r="I33" s="321">
        <v>3358</v>
      </c>
    </row>
    <row r="34" spans="1:10" s="83" customFormat="1">
      <c r="A34" s="987" t="s">
        <v>406</v>
      </c>
      <c r="B34" s="987"/>
      <c r="C34" s="987"/>
      <c r="D34" s="987"/>
      <c r="E34" s="987"/>
      <c r="F34" s="987"/>
      <c r="G34" s="987"/>
      <c r="H34" s="987"/>
      <c r="I34" s="987"/>
    </row>
    <row r="35" spans="1:10" s="83" customFormat="1" ht="23.85" customHeight="1">
      <c r="A35" s="968" t="s">
        <v>407</v>
      </c>
      <c r="B35" s="968"/>
      <c r="C35" s="968"/>
      <c r="D35" s="968"/>
      <c r="E35" s="968"/>
      <c r="F35" s="968"/>
      <c r="G35" s="968"/>
      <c r="H35" s="968"/>
      <c r="I35" s="27"/>
      <c r="J35" s="62"/>
    </row>
    <row r="36" spans="1:10" s="83" customFormat="1" ht="14.85" customHeight="1">
      <c r="A36" s="968" t="s">
        <v>408</v>
      </c>
      <c r="B36" s="968"/>
      <c r="C36" s="968"/>
      <c r="D36" s="968"/>
      <c r="E36" s="968"/>
      <c r="F36" s="968"/>
      <c r="G36" s="968"/>
      <c r="H36" s="968"/>
      <c r="I36" s="968"/>
      <c r="J36" s="62"/>
    </row>
    <row r="37" spans="1:10" s="83" customFormat="1" ht="14.85" customHeight="1">
      <c r="A37" s="12" t="s">
        <v>409</v>
      </c>
      <c r="B37" s="62"/>
      <c r="C37" s="62"/>
      <c r="D37" s="62"/>
      <c r="E37" s="62"/>
      <c r="F37" s="62"/>
      <c r="G37" s="62"/>
      <c r="H37" s="62"/>
      <c r="I37" s="62"/>
      <c r="J37" s="62"/>
    </row>
    <row r="38" spans="1:10" s="83" customFormat="1" ht="19.2" customHeight="1">
      <c r="A38" s="968" t="s">
        <v>410</v>
      </c>
      <c r="B38" s="968"/>
      <c r="C38" s="968"/>
      <c r="D38" s="968"/>
      <c r="E38" s="968"/>
      <c r="F38" s="968"/>
      <c r="G38" s="968"/>
      <c r="H38" s="968"/>
      <c r="I38" s="12"/>
      <c r="J38" s="62"/>
    </row>
    <row r="39" spans="1:10">
      <c r="A39" s="968" t="s">
        <v>411</v>
      </c>
      <c r="B39" s="968"/>
      <c r="C39" s="968"/>
      <c r="D39" s="968"/>
      <c r="E39" s="968"/>
      <c r="F39" s="968"/>
      <c r="G39" s="968"/>
      <c r="H39" s="968"/>
    </row>
    <row r="40" spans="1:10">
      <c r="A40" s="62"/>
      <c r="B40" s="62"/>
      <c r="C40" s="62"/>
      <c r="D40" s="62"/>
      <c r="E40" s="62"/>
      <c r="F40" s="62"/>
      <c r="G40" s="62"/>
      <c r="H40" s="62"/>
    </row>
    <row r="41" spans="1:10" ht="17.399999999999999">
      <c r="A41" s="999" t="s">
        <v>412</v>
      </c>
      <c r="B41" s="999"/>
      <c r="C41" s="999"/>
      <c r="D41" s="999"/>
      <c r="E41" s="999"/>
      <c r="F41" s="999"/>
      <c r="G41" s="999"/>
      <c r="H41" s="999"/>
    </row>
    <row r="42" spans="1:10" ht="15.6">
      <c r="A42" s="170"/>
      <c r="B42" s="170" t="s">
        <v>403</v>
      </c>
      <c r="C42" s="170">
        <v>2022</v>
      </c>
      <c r="D42" s="170">
        <v>2021</v>
      </c>
      <c r="E42" s="170">
        <v>2020</v>
      </c>
      <c r="F42" s="170">
        <v>2019</v>
      </c>
      <c r="G42" s="170">
        <v>2018</v>
      </c>
      <c r="H42" s="170">
        <v>2017</v>
      </c>
    </row>
    <row r="43" spans="1:10" ht="15" customHeight="1">
      <c r="A43" s="194" t="s">
        <v>413</v>
      </c>
      <c r="B43" s="592">
        <v>3032</v>
      </c>
      <c r="C43" s="592">
        <v>2822</v>
      </c>
      <c r="D43" s="592">
        <v>2949</v>
      </c>
      <c r="E43" s="592">
        <v>2725</v>
      </c>
      <c r="F43" s="592">
        <v>3113</v>
      </c>
      <c r="G43" s="592">
        <v>3036</v>
      </c>
      <c r="H43" s="592">
        <v>3128</v>
      </c>
    </row>
    <row r="44" spans="1:10" ht="26.4">
      <c r="A44" s="154" t="s">
        <v>414</v>
      </c>
      <c r="B44" s="592">
        <v>620</v>
      </c>
      <c r="C44" s="592">
        <v>128</v>
      </c>
      <c r="D44" s="592">
        <v>80</v>
      </c>
      <c r="E44" s="592">
        <v>211</v>
      </c>
      <c r="F44" s="592">
        <v>301</v>
      </c>
      <c r="G44" s="592">
        <v>348</v>
      </c>
      <c r="H44" s="592">
        <v>293</v>
      </c>
    </row>
    <row r="45" spans="1:10" ht="26.4">
      <c r="A45" s="154" t="s">
        <v>415</v>
      </c>
      <c r="B45" s="592">
        <v>327</v>
      </c>
      <c r="C45" s="592">
        <v>219</v>
      </c>
      <c r="D45" s="592">
        <v>296</v>
      </c>
      <c r="E45" s="592">
        <v>306</v>
      </c>
      <c r="F45" s="592">
        <v>335</v>
      </c>
      <c r="G45" s="592">
        <v>380</v>
      </c>
      <c r="H45" s="592">
        <v>314</v>
      </c>
      <c r="I45" s="25"/>
      <c r="J45" s="25"/>
    </row>
    <row r="46" spans="1:10">
      <c r="A46" s="194" t="s">
        <v>416</v>
      </c>
      <c r="B46" s="592">
        <v>3652</v>
      </c>
      <c r="C46" s="592">
        <v>2950</v>
      </c>
      <c r="D46" s="592">
        <v>3029</v>
      </c>
      <c r="E46" s="592">
        <v>2936</v>
      </c>
      <c r="F46" s="592">
        <v>3414</v>
      </c>
      <c r="G46" s="592">
        <v>3384</v>
      </c>
      <c r="H46" s="592">
        <v>3421</v>
      </c>
      <c r="I46" s="25"/>
      <c r="J46" s="25"/>
    </row>
    <row r="47" spans="1:10" ht="29.25" customHeight="1">
      <c r="A47" s="154" t="s">
        <v>417</v>
      </c>
      <c r="B47" s="592">
        <v>70000</v>
      </c>
      <c r="C47" s="592">
        <v>65000</v>
      </c>
      <c r="D47" s="592">
        <v>69000</v>
      </c>
      <c r="E47" s="592">
        <v>64000</v>
      </c>
      <c r="F47" s="592">
        <v>73000</v>
      </c>
      <c r="G47" s="592">
        <v>76000</v>
      </c>
      <c r="H47" s="592">
        <v>78438</v>
      </c>
      <c r="I47" s="25"/>
      <c r="J47" s="25"/>
    </row>
    <row r="48" spans="1:10" ht="14.85" customHeight="1">
      <c r="A48" s="984" t="s">
        <v>418</v>
      </c>
      <c r="B48" s="984"/>
      <c r="C48" s="984"/>
      <c r="D48" s="984"/>
      <c r="E48" s="984"/>
      <c r="F48" s="984"/>
      <c r="G48" s="984"/>
      <c r="H48" s="984"/>
    </row>
    <row r="49" spans="1:9" ht="14.85" customHeight="1">
      <c r="A49" s="968" t="s">
        <v>419</v>
      </c>
      <c r="B49" s="968"/>
      <c r="C49" s="968"/>
      <c r="D49" s="968"/>
      <c r="E49" s="968"/>
      <c r="F49" s="968"/>
      <c r="G49" s="968"/>
      <c r="H49" s="968"/>
      <c r="I49" s="968"/>
    </row>
    <row r="50" spans="1:9" ht="14.85" customHeight="1">
      <c r="A50" s="968" t="s">
        <v>420</v>
      </c>
      <c r="B50" s="968"/>
      <c r="C50" s="968"/>
      <c r="D50" s="968"/>
      <c r="E50" s="968"/>
      <c r="F50" s="968"/>
      <c r="G50" s="968"/>
      <c r="H50" s="968"/>
      <c r="I50" s="62"/>
    </row>
    <row r="51" spans="1:9" ht="14.85" customHeight="1">
      <c r="A51" s="984" t="s">
        <v>421</v>
      </c>
      <c r="B51" s="984"/>
      <c r="C51" s="984"/>
      <c r="D51" s="984"/>
      <c r="E51" s="984"/>
      <c r="F51" s="984"/>
      <c r="G51" s="984"/>
      <c r="H51" s="984"/>
    </row>
    <row r="52" spans="1:9" ht="17.7" customHeight="1">
      <c r="A52" s="984" t="s">
        <v>422</v>
      </c>
      <c r="B52" s="984"/>
      <c r="C52" s="984"/>
      <c r="D52" s="984"/>
      <c r="E52" s="984"/>
      <c r="F52" s="984"/>
      <c r="G52" s="984"/>
      <c r="H52" s="984"/>
    </row>
    <row r="53" spans="1:9" ht="14.85" customHeight="1">
      <c r="A53" s="984" t="s">
        <v>423</v>
      </c>
      <c r="B53" s="984"/>
      <c r="C53" s="984"/>
      <c r="D53" s="984"/>
      <c r="E53" s="984"/>
      <c r="F53" s="984"/>
      <c r="G53" s="984"/>
      <c r="H53" s="984"/>
    </row>
    <row r="54" spans="1:9">
      <c r="A54" s="12"/>
      <c r="B54" s="12"/>
      <c r="C54" s="12"/>
      <c r="D54" s="84"/>
    </row>
    <row r="55" spans="1:9">
      <c r="A55" s="983" t="s">
        <v>424</v>
      </c>
      <c r="B55" s="983"/>
      <c r="C55" s="983"/>
      <c r="D55" s="983"/>
      <c r="E55" s="983"/>
      <c r="F55" s="983"/>
      <c r="G55" s="983"/>
      <c r="H55" s="983"/>
    </row>
    <row r="56" spans="1:9">
      <c r="A56" s="175"/>
      <c r="B56" s="170">
        <v>2023</v>
      </c>
      <c r="C56" s="170">
        <v>2022</v>
      </c>
      <c r="D56" s="146">
        <v>2021</v>
      </c>
      <c r="E56" s="146">
        <v>2020</v>
      </c>
      <c r="F56" s="146">
        <v>2019</v>
      </c>
      <c r="G56" s="146">
        <v>2018</v>
      </c>
      <c r="H56" s="146">
        <v>2017</v>
      </c>
    </row>
    <row r="57" spans="1:9" ht="27">
      <c r="A57" s="198" t="s">
        <v>425</v>
      </c>
      <c r="B57" s="886">
        <v>509</v>
      </c>
      <c r="C57" s="197" t="s">
        <v>426</v>
      </c>
      <c r="D57" s="166">
        <v>549</v>
      </c>
      <c r="E57" s="166">
        <v>414</v>
      </c>
      <c r="F57" s="166">
        <v>297</v>
      </c>
      <c r="G57" s="166">
        <v>289</v>
      </c>
      <c r="H57" s="166">
        <v>281</v>
      </c>
    </row>
    <row r="58" spans="1:9">
      <c r="A58" s="984" t="s">
        <v>427</v>
      </c>
      <c r="B58" s="984"/>
      <c r="C58" s="984"/>
      <c r="D58" s="984"/>
      <c r="E58" s="984"/>
      <c r="F58" s="984"/>
      <c r="G58" s="984"/>
      <c r="H58" s="984"/>
    </row>
    <row r="59" spans="1:9">
      <c r="D59" s="30"/>
      <c r="E59" s="31"/>
      <c r="F59" s="31"/>
      <c r="G59" s="31"/>
      <c r="H59" s="31"/>
    </row>
    <row r="60" spans="1:9" ht="16.2">
      <c r="A60" s="993" t="s">
        <v>428</v>
      </c>
      <c r="B60" s="993"/>
      <c r="C60" s="993"/>
      <c r="D60" s="993"/>
      <c r="E60" s="993"/>
      <c r="F60" s="993"/>
      <c r="G60" s="993"/>
      <c r="H60" s="993"/>
    </row>
    <row r="61" spans="1:9" ht="15" customHeight="1">
      <c r="A61" s="169" t="s">
        <v>429</v>
      </c>
      <c r="B61" s="170">
        <v>2023</v>
      </c>
      <c r="C61" s="170">
        <v>2022</v>
      </c>
      <c r="D61" s="170">
        <v>2021</v>
      </c>
      <c r="E61" s="148">
        <v>2020</v>
      </c>
      <c r="F61" s="148">
        <v>2019</v>
      </c>
      <c r="G61" s="148">
        <v>2018</v>
      </c>
      <c r="H61" s="148">
        <v>2017</v>
      </c>
    </row>
    <row r="62" spans="1:9" ht="26.4">
      <c r="A62" s="189" t="s">
        <v>430</v>
      </c>
      <c r="B62" s="186">
        <v>0.84</v>
      </c>
      <c r="C62" s="190">
        <v>0.88</v>
      </c>
      <c r="D62" s="190">
        <v>0.77</v>
      </c>
      <c r="E62" s="186">
        <v>0.82</v>
      </c>
      <c r="F62" s="199">
        <v>0.8</v>
      </c>
      <c r="G62" s="186">
        <v>0.78</v>
      </c>
      <c r="H62" s="186">
        <v>0.73</v>
      </c>
    </row>
    <row r="63" spans="1:9" ht="26.4">
      <c r="A63" s="200" t="s">
        <v>431</v>
      </c>
      <c r="B63" s="186">
        <v>0.09</v>
      </c>
      <c r="C63" s="154">
        <v>0.09</v>
      </c>
      <c r="D63" s="190">
        <v>0.08</v>
      </c>
      <c r="E63" s="186">
        <v>0.09</v>
      </c>
      <c r="F63" s="186">
        <v>0.08</v>
      </c>
      <c r="G63" s="199">
        <v>7.8E-2</v>
      </c>
      <c r="H63" s="201">
        <v>7.8E-2</v>
      </c>
    </row>
    <row r="64" spans="1:9">
      <c r="A64" s="987" t="s">
        <v>432</v>
      </c>
      <c r="B64" s="987"/>
      <c r="C64" s="987"/>
      <c r="D64" s="987"/>
      <c r="E64" s="987"/>
      <c r="F64" s="987"/>
      <c r="G64" s="987"/>
      <c r="H64" s="987"/>
    </row>
    <row r="65" spans="1:8" ht="14.7" customHeight="1">
      <c r="A65" s="987"/>
      <c r="B65" s="987"/>
      <c r="C65" s="987"/>
      <c r="D65" s="987"/>
      <c r="E65" s="987"/>
      <c r="F65" s="987"/>
      <c r="G65" s="987"/>
      <c r="H65" s="987"/>
    </row>
    <row r="66" spans="1:8">
      <c r="A66" s="987"/>
      <c r="B66" s="987"/>
      <c r="C66" s="987"/>
      <c r="D66" s="987"/>
      <c r="E66" s="987"/>
      <c r="F66" s="987"/>
      <c r="G66" s="987"/>
      <c r="H66" s="987"/>
    </row>
    <row r="67" spans="1:8" ht="16.2">
      <c r="A67" s="993" t="s">
        <v>433</v>
      </c>
      <c r="B67" s="993"/>
      <c r="C67" s="993"/>
      <c r="D67" s="993"/>
      <c r="E67" s="993"/>
      <c r="F67" s="993"/>
      <c r="G67" s="993"/>
      <c r="H67" s="993"/>
    </row>
    <row r="68" spans="1:8">
      <c r="A68" s="169" t="s">
        <v>429</v>
      </c>
      <c r="B68" s="172">
        <v>2023</v>
      </c>
      <c r="C68" s="172">
        <v>2022</v>
      </c>
      <c r="D68" s="172">
        <v>2021</v>
      </c>
      <c r="E68" s="143">
        <v>2020</v>
      </c>
      <c r="F68" s="143">
        <v>2019</v>
      </c>
      <c r="G68" s="143">
        <v>2018</v>
      </c>
      <c r="H68" s="143">
        <v>2017</v>
      </c>
    </row>
    <row r="69" spans="1:8" ht="26.4">
      <c r="A69" s="189" t="s">
        <v>434</v>
      </c>
      <c r="B69" s="199">
        <v>58.79</v>
      </c>
      <c r="C69" s="202">
        <v>52.9</v>
      </c>
      <c r="D69" s="197">
        <v>48.92</v>
      </c>
      <c r="E69" s="197">
        <v>47.93</v>
      </c>
      <c r="F69" s="197">
        <v>46.47</v>
      </c>
      <c r="G69" s="197">
        <v>48.83</v>
      </c>
      <c r="H69" s="197">
        <v>50.46</v>
      </c>
    </row>
    <row r="70" spans="1:8" ht="28.8">
      <c r="A70" s="189" t="s">
        <v>435</v>
      </c>
      <c r="B70" s="199">
        <v>4.59</v>
      </c>
      <c r="C70" s="190">
        <v>2.11</v>
      </c>
      <c r="D70" s="197">
        <v>1.6</v>
      </c>
      <c r="E70" s="197">
        <v>2.21</v>
      </c>
      <c r="F70" s="197">
        <v>2.58</v>
      </c>
      <c r="G70" s="197">
        <v>2.88</v>
      </c>
      <c r="H70" s="203">
        <v>2.73</v>
      </c>
    </row>
    <row r="71" spans="1:8">
      <c r="A71" s="984" t="s">
        <v>436</v>
      </c>
      <c r="B71" s="984"/>
      <c r="C71" s="984"/>
      <c r="D71" s="984"/>
      <c r="E71" s="984"/>
      <c r="F71" s="984"/>
      <c r="G71" s="984"/>
      <c r="H71" s="984"/>
    </row>
    <row r="72" spans="1:8">
      <c r="A72" s="984" t="s">
        <v>437</v>
      </c>
      <c r="B72" s="984"/>
      <c r="C72" s="984"/>
      <c r="D72" s="984"/>
      <c r="E72" s="984"/>
      <c r="F72" s="984"/>
      <c r="G72" s="984"/>
      <c r="H72" s="984"/>
    </row>
    <row r="73" spans="1:8">
      <c r="A73" s="984" t="s">
        <v>438</v>
      </c>
      <c r="B73" s="984"/>
      <c r="C73" s="984"/>
      <c r="D73" s="984"/>
      <c r="E73" s="984"/>
      <c r="F73" s="984"/>
      <c r="G73" s="984"/>
      <c r="H73" s="984"/>
    </row>
    <row r="74" spans="1:8" ht="20.100000000000001" customHeight="1">
      <c r="A74" s="176"/>
      <c r="B74" s="33"/>
      <c r="C74" s="33"/>
      <c r="D74" s="34"/>
      <c r="E74" s="13"/>
      <c r="F74" s="13"/>
      <c r="G74" s="13"/>
    </row>
    <row r="75" spans="1:8" ht="16.2">
      <c r="A75" s="993" t="s">
        <v>439</v>
      </c>
      <c r="B75" s="993"/>
      <c r="C75" s="993"/>
      <c r="D75" s="993"/>
      <c r="E75" s="993"/>
      <c r="F75" s="993"/>
      <c r="G75" s="993"/>
      <c r="H75" s="993"/>
    </row>
    <row r="76" spans="1:8">
      <c r="A76" s="169" t="s">
        <v>429</v>
      </c>
      <c r="B76" s="143">
        <v>2023</v>
      </c>
      <c r="C76" s="172">
        <v>2022</v>
      </c>
      <c r="D76" s="143">
        <v>2021</v>
      </c>
      <c r="E76" s="143">
        <v>2020</v>
      </c>
      <c r="F76" s="143">
        <v>2019</v>
      </c>
      <c r="G76" s="143">
        <v>2018</v>
      </c>
      <c r="H76" s="143">
        <v>2017</v>
      </c>
    </row>
    <row r="77" spans="1:8" ht="26.4">
      <c r="A77" s="204" t="s">
        <v>430</v>
      </c>
      <c r="B77" s="155">
        <v>13.18</v>
      </c>
      <c r="C77" s="205">
        <v>11.8</v>
      </c>
      <c r="D77" s="206">
        <v>13.91</v>
      </c>
      <c r="E77" s="186">
        <v>13.97</v>
      </c>
      <c r="F77" s="186">
        <v>13.25</v>
      </c>
      <c r="G77" s="186">
        <v>11.97</v>
      </c>
      <c r="H77" s="207">
        <v>12.81</v>
      </c>
    </row>
    <row r="78" spans="1:8" ht="28.8">
      <c r="A78" s="204" t="s">
        <v>440</v>
      </c>
      <c r="B78" s="155">
        <v>0.56999999999999995</v>
      </c>
      <c r="C78" s="206">
        <v>0.56000000000000005</v>
      </c>
      <c r="D78" s="206">
        <v>0.64</v>
      </c>
      <c r="E78" s="186">
        <v>0.62</v>
      </c>
      <c r="F78" s="593">
        <v>0.6</v>
      </c>
      <c r="G78" s="186">
        <v>0.48</v>
      </c>
      <c r="H78" s="207">
        <v>0.56000000000000005</v>
      </c>
    </row>
    <row r="79" spans="1:8">
      <c r="A79" s="987" t="s">
        <v>436</v>
      </c>
      <c r="B79" s="987"/>
      <c r="C79" s="987"/>
      <c r="D79" s="987"/>
      <c r="E79" s="987"/>
      <c r="F79" s="987"/>
      <c r="G79" s="987"/>
      <c r="H79" s="987"/>
    </row>
    <row r="80" spans="1:8">
      <c r="A80" s="984"/>
      <c r="B80" s="984"/>
      <c r="C80" s="984"/>
      <c r="D80" s="984"/>
      <c r="E80" s="984"/>
      <c r="F80" s="984"/>
      <c r="G80" s="984"/>
      <c r="H80" s="984"/>
    </row>
    <row r="81" spans="1:7" s="30" customFormat="1">
      <c r="A81" s="92"/>
      <c r="B81"/>
      <c r="C81"/>
      <c r="D81"/>
      <c r="E81"/>
      <c r="F81"/>
      <c r="G81"/>
    </row>
    <row r="82" spans="1:7" ht="16.2">
      <c r="A82" s="972" t="s">
        <v>441</v>
      </c>
      <c r="B82" s="972"/>
      <c r="C82" s="972"/>
      <c r="D82" s="972"/>
      <c r="E82" s="972"/>
      <c r="F82" s="972"/>
    </row>
    <row r="83" spans="1:7">
      <c r="A83" s="169" t="s">
        <v>429</v>
      </c>
      <c r="B83" s="172">
        <v>2023</v>
      </c>
      <c r="C83" s="172">
        <v>2022</v>
      </c>
      <c r="D83" s="143">
        <v>2021</v>
      </c>
      <c r="E83" s="143">
        <v>2020</v>
      </c>
      <c r="F83" s="143">
        <v>2019</v>
      </c>
      <c r="G83" s="143">
        <v>2018</v>
      </c>
    </row>
    <row r="84" spans="1:7" ht="42">
      <c r="A84" s="189" t="s">
        <v>442</v>
      </c>
      <c r="B84" s="186">
        <v>2.9</v>
      </c>
      <c r="C84" s="190">
        <v>2.7</v>
      </c>
      <c r="D84" s="186">
        <v>2.9</v>
      </c>
      <c r="E84" s="186">
        <v>2.7</v>
      </c>
      <c r="F84" s="186">
        <v>2.6</v>
      </c>
      <c r="G84" s="197">
        <v>2.5</v>
      </c>
    </row>
    <row r="85" spans="1:7" ht="42">
      <c r="A85" s="189" t="s">
        <v>443</v>
      </c>
      <c r="B85" s="186">
        <v>3.2</v>
      </c>
      <c r="C85" s="190">
        <v>2.8</v>
      </c>
      <c r="D85" s="186">
        <v>2.6</v>
      </c>
      <c r="E85" s="186">
        <v>2.7</v>
      </c>
      <c r="F85" s="186">
        <v>2.8</v>
      </c>
      <c r="G85" s="197">
        <v>2.7</v>
      </c>
    </row>
    <row r="86" spans="1:7" ht="24" customHeight="1">
      <c r="A86" s="968" t="s">
        <v>444</v>
      </c>
      <c r="B86" s="968"/>
      <c r="C86" s="968"/>
      <c r="D86" s="968"/>
      <c r="E86" s="968"/>
      <c r="F86" s="968"/>
    </row>
    <row r="87" spans="1:7" ht="72" customHeight="1">
      <c r="A87" s="968" t="s">
        <v>445</v>
      </c>
      <c r="B87" s="968"/>
      <c r="C87" s="968"/>
      <c r="D87" s="968"/>
      <c r="E87" s="968"/>
      <c r="F87" s="968"/>
    </row>
    <row r="88" spans="1:7" ht="21" customHeight="1">
      <c r="A88" s="968" t="s">
        <v>446</v>
      </c>
      <c r="B88" s="968"/>
      <c r="C88" s="968"/>
      <c r="D88" s="968"/>
      <c r="E88" s="968"/>
      <c r="F88" s="968"/>
    </row>
    <row r="89" spans="1:7" ht="22.5" customHeight="1">
      <c r="A89" s="968" t="s">
        <v>447</v>
      </c>
      <c r="B89" s="968"/>
      <c r="C89" s="968"/>
      <c r="D89" s="968"/>
      <c r="E89" s="968"/>
      <c r="F89" s="968"/>
    </row>
    <row r="90" spans="1:7">
      <c r="A90" s="177"/>
      <c r="B90" s="11"/>
      <c r="C90" s="11"/>
      <c r="D90" s="35"/>
      <c r="E90" s="35"/>
      <c r="F90" s="35"/>
      <c r="G90" s="35"/>
    </row>
    <row r="91" spans="1:7">
      <c r="A91" s="178"/>
      <c r="B91" s="11"/>
      <c r="C91" s="11"/>
      <c r="D91" s="35"/>
      <c r="E91" s="35"/>
      <c r="F91" s="35"/>
      <c r="G91" s="35"/>
    </row>
    <row r="117" spans="1:11">
      <c r="A117" s="179"/>
      <c r="B117" s="10"/>
      <c r="C117" s="10"/>
      <c r="D117" s="10"/>
      <c r="E117" s="10"/>
      <c r="F117" s="10"/>
      <c r="G117" s="10"/>
    </row>
    <row r="118" spans="1:11">
      <c r="A118" s="179"/>
      <c r="B118" s="10"/>
      <c r="C118" s="10"/>
      <c r="D118" s="10"/>
      <c r="E118" s="10"/>
      <c r="F118" s="10"/>
      <c r="G118" s="10"/>
    </row>
    <row r="119" spans="1:11">
      <c r="A119" s="179"/>
      <c r="B119" s="10"/>
      <c r="C119" s="10"/>
      <c r="D119" s="10"/>
      <c r="E119" s="10"/>
      <c r="F119" s="10"/>
      <c r="G119" s="10"/>
    </row>
    <row r="120" spans="1:11">
      <c r="H120" s="10"/>
      <c r="I120" s="10"/>
      <c r="J120" s="10"/>
      <c r="K120" s="10"/>
    </row>
    <row r="121" spans="1:11">
      <c r="H121" s="10"/>
      <c r="I121" s="10"/>
      <c r="J121" s="10"/>
      <c r="K121" s="10"/>
    </row>
    <row r="122" spans="1:11">
      <c r="H122" s="10"/>
      <c r="I122" s="10"/>
      <c r="J122" s="10"/>
      <c r="K122" s="10"/>
    </row>
  </sheetData>
  <sheetProtection algorithmName="SHA-512" hashValue="JYm8Ac6KQg9H9NrTn1YgUAPPOWAYb448XG5LJsjykHsJq0bcT6fgMr378bCYpnSIN+26X6K5XMLEH6TVwIuJXQ==" saltValue="rhWtPBlwHLC2G0ZfYsNN8w==" spinCount="100000" sheet="1" objects="1" scenarios="1"/>
  <mergeCells count="35">
    <mergeCell ref="A48:H48"/>
    <mergeCell ref="A51:H51"/>
    <mergeCell ref="A53:H53"/>
    <mergeCell ref="A49:I49"/>
    <mergeCell ref="A11:H11"/>
    <mergeCell ref="A38:H38"/>
    <mergeCell ref="A39:H39"/>
    <mergeCell ref="A50:H50"/>
    <mergeCell ref="A36:I36"/>
    <mergeCell ref="A41:H41"/>
    <mergeCell ref="A9:H9"/>
    <mergeCell ref="A7:H7"/>
    <mergeCell ref="A21:H21"/>
    <mergeCell ref="A23:H23"/>
    <mergeCell ref="A35:H35"/>
    <mergeCell ref="A34:I34"/>
    <mergeCell ref="A71:H71"/>
    <mergeCell ref="A52:H52"/>
    <mergeCell ref="A60:H60"/>
    <mergeCell ref="A64:H64"/>
    <mergeCell ref="A67:H67"/>
    <mergeCell ref="A58:H58"/>
    <mergeCell ref="A55:H55"/>
    <mergeCell ref="A66:H66"/>
    <mergeCell ref="A65:H65"/>
    <mergeCell ref="A89:F89"/>
    <mergeCell ref="A88:F88"/>
    <mergeCell ref="A72:H72"/>
    <mergeCell ref="A80:H80"/>
    <mergeCell ref="A86:F86"/>
    <mergeCell ref="A87:F87"/>
    <mergeCell ref="A73:H73"/>
    <mergeCell ref="A75:H75"/>
    <mergeCell ref="A79:H79"/>
    <mergeCell ref="A82:F8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BC7E-5D39-4972-B4B5-D1C69DA640DD}">
  <sheetPr>
    <tabColor rgb="FF93E3FF"/>
  </sheetPr>
  <dimension ref="A1:Q999"/>
  <sheetViews>
    <sheetView showGridLines="0" zoomScaleNormal="100" workbookViewId="0">
      <pane ySplit="12" topLeftCell="A13" activePane="bottomLeft" state="frozen"/>
      <selection pane="bottomLeft"/>
    </sheetView>
  </sheetViews>
  <sheetFormatPr defaultColWidth="14.44140625" defaultRowHeight="15" customHeight="1"/>
  <cols>
    <col min="1" max="1" width="8.44140625" customWidth="1"/>
    <col min="2" max="2" width="23.5546875" customWidth="1"/>
    <col min="3" max="3" width="25.44140625" customWidth="1"/>
    <col min="4" max="4" width="9.5546875" customWidth="1"/>
    <col min="5" max="5" width="14.5546875" customWidth="1"/>
    <col min="6" max="6" width="12.5546875" customWidth="1"/>
    <col min="7" max="7" width="13.44140625" customWidth="1"/>
    <col min="8" max="8" width="19.5546875" customWidth="1"/>
    <col min="9" max="9" width="17.44140625" customWidth="1"/>
    <col min="10" max="10" width="13" customWidth="1"/>
    <col min="11" max="11" width="15.44140625" customWidth="1"/>
    <col min="12" max="12" width="21.44140625" customWidth="1"/>
    <col min="13" max="13" width="18" customWidth="1"/>
    <col min="14" max="14" width="13.5546875" customWidth="1"/>
    <col min="15" max="15" width="9.33203125" customWidth="1"/>
    <col min="16" max="16" width="38.44140625" customWidth="1"/>
    <col min="17" max="26" width="8.5546875" customWidth="1"/>
  </cols>
  <sheetData>
    <row r="1" spans="1:17" ht="14.25" customHeight="1">
      <c r="A1" s="469"/>
      <c r="K1" s="470"/>
    </row>
    <row r="2" spans="1:17" ht="14.25" customHeight="1">
      <c r="A2" s="469"/>
      <c r="H2" s="96"/>
      <c r="K2" s="470"/>
    </row>
    <row r="3" spans="1:17" ht="14.25" customHeight="1">
      <c r="A3" s="469"/>
      <c r="K3" s="470"/>
    </row>
    <row r="4" spans="1:17" ht="14.25" customHeight="1">
      <c r="A4" s="469"/>
      <c r="K4" s="470"/>
    </row>
    <row r="5" spans="1:17" ht="14.25" customHeight="1">
      <c r="A5" s="469"/>
      <c r="K5" s="470"/>
    </row>
    <row r="6" spans="1:17" ht="14.25" customHeight="1">
      <c r="A6" s="469"/>
      <c r="K6" s="470"/>
    </row>
    <row r="7" spans="1:17" ht="20.7" customHeight="1">
      <c r="A7" s="981" t="s">
        <v>0</v>
      </c>
      <c r="B7" s="1000"/>
      <c r="C7" s="1000"/>
      <c r="D7" s="1000"/>
      <c r="E7" s="1000"/>
      <c r="F7" s="1000"/>
      <c r="G7" s="1000"/>
      <c r="H7" s="1000"/>
      <c r="I7" s="471"/>
      <c r="J7" s="471"/>
      <c r="K7" s="472"/>
      <c r="L7" s="471"/>
      <c r="M7" s="471"/>
      <c r="N7" s="471"/>
      <c r="O7" s="471"/>
      <c r="P7" s="471"/>
    </row>
    <row r="8" spans="1:17" ht="14.25" customHeight="1" thickBot="1">
      <c r="A8" s="473"/>
      <c r="B8" s="139"/>
      <c r="C8" s="139"/>
      <c r="D8" s="139"/>
      <c r="E8" s="139"/>
      <c r="F8" s="139"/>
      <c r="G8" s="139"/>
      <c r="H8" s="139"/>
      <c r="I8" s="139"/>
      <c r="J8" s="139"/>
      <c r="K8" s="474"/>
      <c r="L8" s="139"/>
      <c r="M8" s="139"/>
      <c r="N8" s="139"/>
      <c r="O8" s="139"/>
      <c r="P8" s="139"/>
    </row>
    <row r="9" spans="1:17" ht="19.350000000000001" customHeight="1" thickTop="1" thickBot="1">
      <c r="A9" s="933" t="s">
        <v>25</v>
      </c>
      <c r="B9" s="1001"/>
      <c r="C9" s="1001"/>
      <c r="D9" s="1001"/>
      <c r="E9" s="1001"/>
      <c r="F9" s="1001"/>
      <c r="G9" s="1001"/>
      <c r="H9" s="1001"/>
      <c r="I9" s="1001"/>
      <c r="J9" s="1001"/>
      <c r="K9" s="1001"/>
      <c r="L9" s="1001"/>
      <c r="M9" s="1001"/>
      <c r="N9" s="1001"/>
      <c r="O9" s="1001"/>
      <c r="P9" s="1001"/>
    </row>
    <row r="10" spans="1:17" ht="18" customHeight="1" thickTop="1">
      <c r="A10" s="466"/>
      <c r="B10" s="467"/>
      <c r="C10" s="467"/>
      <c r="D10" s="468"/>
      <c r="E10" s="468"/>
      <c r="F10" s="468"/>
      <c r="G10" s="468"/>
      <c r="H10" s="468"/>
      <c r="K10" s="470"/>
    </row>
    <row r="11" spans="1:17" ht="14.25" customHeight="1">
      <c r="A11" s="972" t="s">
        <v>448</v>
      </c>
      <c r="B11" s="1000"/>
      <c r="C11" s="1000"/>
      <c r="D11" s="1000"/>
      <c r="E11" s="1000"/>
      <c r="F11" s="1000"/>
      <c r="G11" s="1000"/>
      <c r="H11" s="1000"/>
      <c r="K11" s="470"/>
    </row>
    <row r="12" spans="1:17" ht="54.75" customHeight="1">
      <c r="A12" s="477" t="s">
        <v>449</v>
      </c>
      <c r="B12" s="477" t="s">
        <v>450</v>
      </c>
      <c r="C12" s="478" t="s">
        <v>451</v>
      </c>
      <c r="D12" s="478" t="s">
        <v>234</v>
      </c>
      <c r="E12" s="479" t="s">
        <v>452</v>
      </c>
      <c r="F12" s="479" t="s">
        <v>453</v>
      </c>
      <c r="G12" s="479" t="s">
        <v>454</v>
      </c>
      <c r="H12" s="479" t="s">
        <v>455</v>
      </c>
      <c r="I12" s="479" t="s">
        <v>456</v>
      </c>
      <c r="J12" s="479" t="s">
        <v>457</v>
      </c>
      <c r="K12" s="479" t="s">
        <v>458</v>
      </c>
      <c r="L12" s="479" t="s">
        <v>459</v>
      </c>
      <c r="M12" s="479" t="s">
        <v>460</v>
      </c>
      <c r="N12" s="479" t="s">
        <v>461</v>
      </c>
      <c r="O12" s="479" t="s">
        <v>462</v>
      </c>
      <c r="P12" s="479" t="s">
        <v>463</v>
      </c>
      <c r="Q12" s="479" t="s">
        <v>464</v>
      </c>
    </row>
    <row r="13" spans="1:17" ht="15" customHeight="1">
      <c r="A13" s="480" t="s">
        <v>465</v>
      </c>
      <c r="B13" s="481"/>
      <c r="C13" s="481"/>
      <c r="D13" s="481"/>
      <c r="E13" s="481"/>
      <c r="F13" s="481"/>
      <c r="G13" s="481"/>
      <c r="H13" s="481"/>
      <c r="I13" s="481"/>
      <c r="J13" s="481"/>
      <c r="K13" s="481"/>
      <c r="L13" s="481"/>
      <c r="M13" s="481"/>
      <c r="N13" s="481"/>
      <c r="O13" s="481"/>
      <c r="P13" s="481"/>
      <c r="Q13" s="481"/>
    </row>
    <row r="14" spans="1:17" ht="14.4">
      <c r="A14" s="482">
        <v>1</v>
      </c>
      <c r="B14" s="483" t="s">
        <v>166</v>
      </c>
      <c r="C14" s="483" t="s">
        <v>466</v>
      </c>
      <c r="D14" s="483" t="s">
        <v>257</v>
      </c>
      <c r="E14" s="483" t="s">
        <v>467</v>
      </c>
      <c r="F14" s="483" t="s">
        <v>465</v>
      </c>
      <c r="G14" s="483" t="s">
        <v>468</v>
      </c>
      <c r="H14" s="483">
        <v>416</v>
      </c>
      <c r="I14" s="483">
        <v>199.4</v>
      </c>
      <c r="J14" s="483">
        <v>109.5</v>
      </c>
      <c r="K14" s="484" t="s">
        <v>469</v>
      </c>
      <c r="L14" s="483">
        <v>2022</v>
      </c>
      <c r="M14" s="485">
        <v>44948</v>
      </c>
      <c r="N14" s="482">
        <v>2018</v>
      </c>
      <c r="O14" s="483" t="s">
        <v>470</v>
      </c>
      <c r="P14" s="483" t="s">
        <v>288</v>
      </c>
      <c r="Q14" s="483" t="s">
        <v>471</v>
      </c>
    </row>
    <row r="15" spans="1:17" ht="14.4">
      <c r="A15" s="482">
        <v>10</v>
      </c>
      <c r="B15" s="483" t="s">
        <v>472</v>
      </c>
      <c r="C15" s="483" t="s">
        <v>473</v>
      </c>
      <c r="D15" s="483" t="s">
        <v>243</v>
      </c>
      <c r="E15" s="483" t="s">
        <v>467</v>
      </c>
      <c r="F15" s="483" t="s">
        <v>474</v>
      </c>
      <c r="G15" s="483" t="s">
        <v>475</v>
      </c>
      <c r="H15" s="483">
        <v>0.31</v>
      </c>
      <c r="I15" s="483">
        <v>0.31</v>
      </c>
      <c r="J15" s="483">
        <v>4</v>
      </c>
      <c r="K15" s="484" t="s">
        <v>476</v>
      </c>
      <c r="L15" s="483">
        <v>2022</v>
      </c>
      <c r="M15" s="485">
        <v>45130</v>
      </c>
      <c r="N15" s="482">
        <v>2018</v>
      </c>
      <c r="O15" s="483" t="s">
        <v>470</v>
      </c>
      <c r="P15" s="483" t="s">
        <v>288</v>
      </c>
      <c r="Q15" s="483" t="s">
        <v>477</v>
      </c>
    </row>
    <row r="16" spans="1:17" ht="66">
      <c r="A16" s="482">
        <v>11</v>
      </c>
      <c r="B16" s="483" t="s">
        <v>472</v>
      </c>
      <c r="C16" s="483" t="s">
        <v>478</v>
      </c>
      <c r="D16" s="483" t="s">
        <v>243</v>
      </c>
      <c r="E16" s="483" t="s">
        <v>467</v>
      </c>
      <c r="F16" s="483" t="s">
        <v>474</v>
      </c>
      <c r="G16" s="483" t="s">
        <v>475</v>
      </c>
      <c r="H16" s="483">
        <v>0.49</v>
      </c>
      <c r="I16" s="483">
        <v>0.49</v>
      </c>
      <c r="J16" s="483">
        <v>4</v>
      </c>
      <c r="K16" s="484" t="s">
        <v>476</v>
      </c>
      <c r="L16" s="483">
        <v>2022</v>
      </c>
      <c r="M16" s="485">
        <v>45130</v>
      </c>
      <c r="N16" s="482">
        <v>2018</v>
      </c>
      <c r="O16" s="483" t="s">
        <v>477</v>
      </c>
      <c r="P16" s="483" t="s">
        <v>479</v>
      </c>
      <c r="Q16" s="483" t="s">
        <v>477</v>
      </c>
    </row>
    <row r="17" spans="1:17" ht="66">
      <c r="A17" s="482">
        <v>12</v>
      </c>
      <c r="B17" s="483" t="s">
        <v>472</v>
      </c>
      <c r="C17" s="483" t="s">
        <v>480</v>
      </c>
      <c r="D17" s="483" t="s">
        <v>243</v>
      </c>
      <c r="E17" s="483" t="s">
        <v>467</v>
      </c>
      <c r="F17" s="483" t="s">
        <v>474</v>
      </c>
      <c r="G17" s="483" t="s">
        <v>475</v>
      </c>
      <c r="H17" s="483">
        <v>7.92</v>
      </c>
      <c r="I17" s="483">
        <v>7.92</v>
      </c>
      <c r="J17" s="483">
        <v>19.5</v>
      </c>
      <c r="K17" s="484" t="s">
        <v>481</v>
      </c>
      <c r="L17" s="483">
        <v>2022</v>
      </c>
      <c r="M17" s="485">
        <v>45130</v>
      </c>
      <c r="N17" s="482">
        <v>2018</v>
      </c>
      <c r="O17" s="483" t="s">
        <v>477</v>
      </c>
      <c r="P17" s="483" t="s">
        <v>479</v>
      </c>
      <c r="Q17" s="483" t="s">
        <v>477</v>
      </c>
    </row>
    <row r="18" spans="1:17" ht="14.4">
      <c r="A18" s="482">
        <v>13</v>
      </c>
      <c r="B18" s="483" t="s">
        <v>472</v>
      </c>
      <c r="C18" s="483" t="s">
        <v>482</v>
      </c>
      <c r="D18" s="483" t="s">
        <v>243</v>
      </c>
      <c r="E18" s="483" t="s">
        <v>467</v>
      </c>
      <c r="F18" s="483" t="s">
        <v>465</v>
      </c>
      <c r="G18" s="483" t="s">
        <v>475</v>
      </c>
      <c r="H18" s="483">
        <v>38.049999999999997</v>
      </c>
      <c r="I18" s="483">
        <v>38.76</v>
      </c>
      <c r="J18" s="483">
        <v>57</v>
      </c>
      <c r="K18" s="484" t="s">
        <v>483</v>
      </c>
      <c r="L18" s="483">
        <v>2022</v>
      </c>
      <c r="M18" s="485">
        <v>45130</v>
      </c>
      <c r="N18" s="482">
        <v>2018</v>
      </c>
      <c r="O18" s="483" t="s">
        <v>470</v>
      </c>
      <c r="P18" s="483" t="s">
        <v>288</v>
      </c>
      <c r="Q18" s="483" t="s">
        <v>477</v>
      </c>
    </row>
    <row r="19" spans="1:17" ht="26.4">
      <c r="A19" s="482">
        <v>14</v>
      </c>
      <c r="B19" s="483" t="s">
        <v>472</v>
      </c>
      <c r="C19" s="483" t="s">
        <v>484</v>
      </c>
      <c r="D19" s="483" t="s">
        <v>243</v>
      </c>
      <c r="E19" s="483" t="s">
        <v>467</v>
      </c>
      <c r="F19" s="483" t="s">
        <v>465</v>
      </c>
      <c r="G19" s="483" t="s">
        <v>475</v>
      </c>
      <c r="H19" s="483">
        <v>13.33</v>
      </c>
      <c r="I19" s="483">
        <v>21.66</v>
      </c>
      <c r="J19" s="483">
        <v>80</v>
      </c>
      <c r="K19" s="484" t="s">
        <v>476</v>
      </c>
      <c r="L19" s="483">
        <v>2022</v>
      </c>
      <c r="M19" s="485">
        <v>45130</v>
      </c>
      <c r="N19" s="482">
        <v>2018</v>
      </c>
      <c r="O19" s="483" t="s">
        <v>470</v>
      </c>
      <c r="P19" s="483" t="s">
        <v>288</v>
      </c>
      <c r="Q19" s="483" t="s">
        <v>477</v>
      </c>
    </row>
    <row r="20" spans="1:17" ht="26.4">
      <c r="A20" s="482">
        <v>15</v>
      </c>
      <c r="B20" s="483" t="s">
        <v>485</v>
      </c>
      <c r="C20" s="483" t="s">
        <v>486</v>
      </c>
      <c r="D20" s="483" t="s">
        <v>243</v>
      </c>
      <c r="E20" s="483" t="s">
        <v>467</v>
      </c>
      <c r="F20" s="483" t="s">
        <v>474</v>
      </c>
      <c r="G20" s="483" t="s">
        <v>487</v>
      </c>
      <c r="H20" s="483">
        <v>3.8</v>
      </c>
      <c r="I20" s="483">
        <v>3.45</v>
      </c>
      <c r="J20" s="483">
        <v>6</v>
      </c>
      <c r="K20" s="484" t="s">
        <v>476</v>
      </c>
      <c r="L20" s="483">
        <v>2022</v>
      </c>
      <c r="M20" s="485">
        <v>45130</v>
      </c>
      <c r="N20" s="482">
        <v>2019</v>
      </c>
      <c r="O20" s="483" t="s">
        <v>470</v>
      </c>
      <c r="P20" s="483" t="s">
        <v>288</v>
      </c>
      <c r="Q20" s="483" t="s">
        <v>477</v>
      </c>
    </row>
    <row r="21" spans="1:17" ht="66">
      <c r="A21" s="482">
        <v>16</v>
      </c>
      <c r="B21" s="483" t="s">
        <v>485</v>
      </c>
      <c r="C21" s="483" t="s">
        <v>488</v>
      </c>
      <c r="D21" s="483" t="s">
        <v>243</v>
      </c>
      <c r="E21" s="483" t="s">
        <v>467</v>
      </c>
      <c r="F21" s="483" t="s">
        <v>474</v>
      </c>
      <c r="G21" s="483" t="s">
        <v>468</v>
      </c>
      <c r="H21" s="483">
        <v>3.89</v>
      </c>
      <c r="I21" s="483">
        <v>3.89</v>
      </c>
      <c r="J21" s="483">
        <v>24</v>
      </c>
      <c r="K21" s="484" t="s">
        <v>483</v>
      </c>
      <c r="L21" s="483">
        <v>2022</v>
      </c>
      <c r="M21" s="485">
        <v>45130</v>
      </c>
      <c r="N21" s="482">
        <v>2019</v>
      </c>
      <c r="O21" s="483" t="s">
        <v>477</v>
      </c>
      <c r="P21" s="483" t="s">
        <v>479</v>
      </c>
      <c r="Q21" s="483" t="s">
        <v>477</v>
      </c>
    </row>
    <row r="22" spans="1:17" ht="66">
      <c r="A22" s="482">
        <v>17</v>
      </c>
      <c r="B22" s="483" t="s">
        <v>485</v>
      </c>
      <c r="C22" s="483" t="s">
        <v>489</v>
      </c>
      <c r="D22" s="483" t="s">
        <v>243</v>
      </c>
      <c r="E22" s="483" t="s">
        <v>467</v>
      </c>
      <c r="F22" s="483" t="s">
        <v>465</v>
      </c>
      <c r="G22" s="483" t="s">
        <v>468</v>
      </c>
      <c r="H22" s="483">
        <v>12</v>
      </c>
      <c r="I22" s="483">
        <v>11.2</v>
      </c>
      <c r="J22" s="483">
        <v>35</v>
      </c>
      <c r="K22" s="484" t="s">
        <v>483</v>
      </c>
      <c r="L22" s="483">
        <v>2022</v>
      </c>
      <c r="M22" s="485">
        <v>45130</v>
      </c>
      <c r="N22" s="482">
        <v>2019</v>
      </c>
      <c r="O22" s="483" t="s">
        <v>477</v>
      </c>
      <c r="P22" s="483" t="s">
        <v>479</v>
      </c>
      <c r="Q22" s="483" t="s">
        <v>477</v>
      </c>
    </row>
    <row r="23" spans="1:17" ht="26.4">
      <c r="A23" s="482">
        <v>18</v>
      </c>
      <c r="B23" s="483" t="s">
        <v>485</v>
      </c>
      <c r="C23" s="483" t="s">
        <v>490</v>
      </c>
      <c r="D23" s="483" t="s">
        <v>243</v>
      </c>
      <c r="E23" s="483" t="s">
        <v>467</v>
      </c>
      <c r="F23" s="483" t="s">
        <v>465</v>
      </c>
      <c r="G23" s="483" t="s">
        <v>491</v>
      </c>
      <c r="H23" s="483">
        <v>5.2</v>
      </c>
      <c r="I23" s="483">
        <v>2.95</v>
      </c>
      <c r="J23" s="483">
        <v>90</v>
      </c>
      <c r="K23" s="484" t="s">
        <v>476</v>
      </c>
      <c r="L23" s="483">
        <v>2022</v>
      </c>
      <c r="M23" s="485">
        <v>45130</v>
      </c>
      <c r="N23" s="482" t="s">
        <v>492</v>
      </c>
      <c r="O23" s="483" t="s">
        <v>470</v>
      </c>
      <c r="P23" s="483" t="s">
        <v>288</v>
      </c>
      <c r="Q23" s="483" t="s">
        <v>477</v>
      </c>
    </row>
    <row r="24" spans="1:17" ht="66">
      <c r="A24" s="482">
        <v>19</v>
      </c>
      <c r="B24" s="483" t="s">
        <v>485</v>
      </c>
      <c r="C24" s="483" t="s">
        <v>493</v>
      </c>
      <c r="D24" s="483" t="s">
        <v>243</v>
      </c>
      <c r="E24" s="483" t="s">
        <v>467</v>
      </c>
      <c r="F24" s="483" t="s">
        <v>465</v>
      </c>
      <c r="G24" s="483" t="s">
        <v>494</v>
      </c>
      <c r="H24" s="483">
        <v>20.2</v>
      </c>
      <c r="I24" s="483">
        <v>10.7</v>
      </c>
      <c r="J24" s="483" t="s">
        <v>288</v>
      </c>
      <c r="K24" s="484" t="s">
        <v>481</v>
      </c>
      <c r="L24" s="483">
        <v>2022</v>
      </c>
      <c r="M24" s="485">
        <v>45130</v>
      </c>
      <c r="N24" s="482">
        <v>2022</v>
      </c>
      <c r="O24" s="483" t="s">
        <v>477</v>
      </c>
      <c r="P24" s="483" t="s">
        <v>479</v>
      </c>
      <c r="Q24" s="483" t="s">
        <v>477</v>
      </c>
    </row>
    <row r="25" spans="1:17" ht="14.4">
      <c r="A25" s="482">
        <v>20</v>
      </c>
      <c r="B25" s="483" t="s">
        <v>495</v>
      </c>
      <c r="C25" s="483" t="s">
        <v>496</v>
      </c>
      <c r="D25" s="483" t="s">
        <v>243</v>
      </c>
      <c r="E25" s="483" t="s">
        <v>467</v>
      </c>
      <c r="F25" s="483" t="s">
        <v>465</v>
      </c>
      <c r="G25" s="483" t="s">
        <v>468</v>
      </c>
      <c r="H25" s="483">
        <v>28.9</v>
      </c>
      <c r="I25" s="483">
        <v>34.94</v>
      </c>
      <c r="J25" s="483">
        <v>50</v>
      </c>
      <c r="K25" s="484" t="s">
        <v>481</v>
      </c>
      <c r="L25" s="483">
        <v>2022</v>
      </c>
      <c r="M25" s="485">
        <v>45130</v>
      </c>
      <c r="N25" s="482">
        <v>2022</v>
      </c>
      <c r="O25" s="483" t="s">
        <v>470</v>
      </c>
      <c r="P25" s="483" t="s">
        <v>288</v>
      </c>
      <c r="Q25" s="483" t="s">
        <v>477</v>
      </c>
    </row>
    <row r="26" spans="1:17" ht="14.4">
      <c r="A26" s="482">
        <v>2</v>
      </c>
      <c r="B26" s="483" t="s">
        <v>189</v>
      </c>
      <c r="C26" s="483" t="s">
        <v>497</v>
      </c>
      <c r="D26" s="483" t="s">
        <v>243</v>
      </c>
      <c r="E26" s="483" t="s">
        <v>467</v>
      </c>
      <c r="F26" s="483" t="s">
        <v>465</v>
      </c>
      <c r="G26" s="483" t="s">
        <v>487</v>
      </c>
      <c r="H26" s="483">
        <v>22</v>
      </c>
      <c r="I26" s="483">
        <v>17</v>
      </c>
      <c r="J26" s="483" t="s">
        <v>288</v>
      </c>
      <c r="K26" s="484" t="s">
        <v>476</v>
      </c>
      <c r="L26" s="483">
        <v>2022</v>
      </c>
      <c r="M26" s="485">
        <v>45039</v>
      </c>
      <c r="N26" s="482">
        <v>2022</v>
      </c>
      <c r="O26" s="483" t="s">
        <v>470</v>
      </c>
      <c r="P26" s="483" t="s">
        <v>288</v>
      </c>
      <c r="Q26" s="483" t="s">
        <v>477</v>
      </c>
    </row>
    <row r="27" spans="1:17" ht="14.4">
      <c r="A27" s="482">
        <v>3</v>
      </c>
      <c r="B27" s="483" t="s">
        <v>189</v>
      </c>
      <c r="C27" s="483" t="s">
        <v>498</v>
      </c>
      <c r="D27" s="483" t="s">
        <v>243</v>
      </c>
      <c r="E27" s="483" t="s">
        <v>467</v>
      </c>
      <c r="F27" s="483" t="s">
        <v>465</v>
      </c>
      <c r="G27" s="483" t="s">
        <v>487</v>
      </c>
      <c r="H27" s="483">
        <v>0.06</v>
      </c>
      <c r="I27" s="483">
        <v>0.04</v>
      </c>
      <c r="J27" s="483">
        <v>6</v>
      </c>
      <c r="K27" s="484" t="s">
        <v>476</v>
      </c>
      <c r="L27" s="483">
        <v>2022</v>
      </c>
      <c r="M27" s="485">
        <v>45039</v>
      </c>
      <c r="N27" s="482">
        <v>2018</v>
      </c>
      <c r="O27" s="483" t="s">
        <v>470</v>
      </c>
      <c r="P27" s="483" t="s">
        <v>288</v>
      </c>
      <c r="Q27" s="483" t="s">
        <v>477</v>
      </c>
    </row>
    <row r="28" spans="1:17" ht="26.4">
      <c r="A28" s="482">
        <v>4</v>
      </c>
      <c r="B28" s="483" t="s">
        <v>189</v>
      </c>
      <c r="C28" s="483" t="s">
        <v>499</v>
      </c>
      <c r="D28" s="483" t="s">
        <v>243</v>
      </c>
      <c r="E28" s="483" t="s">
        <v>467</v>
      </c>
      <c r="F28" s="483" t="s">
        <v>474</v>
      </c>
      <c r="G28" s="483" t="s">
        <v>500</v>
      </c>
      <c r="H28" s="483">
        <v>116</v>
      </c>
      <c r="I28" s="483">
        <v>116</v>
      </c>
      <c r="J28" s="483">
        <v>91</v>
      </c>
      <c r="K28" s="484" t="s">
        <v>483</v>
      </c>
      <c r="L28" s="483">
        <v>2022</v>
      </c>
      <c r="M28" s="485">
        <v>45039</v>
      </c>
      <c r="N28" s="482">
        <v>2018</v>
      </c>
      <c r="O28" s="483" t="s">
        <v>470</v>
      </c>
      <c r="P28" s="483" t="s">
        <v>288</v>
      </c>
      <c r="Q28" s="483" t="s">
        <v>477</v>
      </c>
    </row>
    <row r="29" spans="1:17" ht="14.4">
      <c r="A29" s="482">
        <v>5</v>
      </c>
      <c r="B29" s="483" t="s">
        <v>189</v>
      </c>
      <c r="C29" s="483" t="s">
        <v>501</v>
      </c>
      <c r="D29" s="483" t="s">
        <v>243</v>
      </c>
      <c r="E29" s="483" t="s">
        <v>467</v>
      </c>
      <c r="F29" s="483" t="s">
        <v>474</v>
      </c>
      <c r="G29" s="483" t="s">
        <v>487</v>
      </c>
      <c r="H29" s="483">
        <v>36</v>
      </c>
      <c r="I29" s="483">
        <v>27.6</v>
      </c>
      <c r="J29" s="483">
        <v>47</v>
      </c>
      <c r="K29" s="484" t="s">
        <v>481</v>
      </c>
      <c r="L29" s="483">
        <v>2022</v>
      </c>
      <c r="M29" s="485">
        <v>45039</v>
      </c>
      <c r="N29" s="482">
        <v>2018</v>
      </c>
      <c r="O29" s="483" t="s">
        <v>470</v>
      </c>
      <c r="P29" s="483" t="s">
        <v>288</v>
      </c>
      <c r="Q29" s="483" t="s">
        <v>477</v>
      </c>
    </row>
    <row r="30" spans="1:17" ht="14.4">
      <c r="A30" s="482">
        <v>6</v>
      </c>
      <c r="B30" s="483" t="s">
        <v>189</v>
      </c>
      <c r="C30" s="483" t="s">
        <v>502</v>
      </c>
      <c r="D30" s="483" t="s">
        <v>243</v>
      </c>
      <c r="E30" s="483" t="s">
        <v>467</v>
      </c>
      <c r="F30" s="483" t="s">
        <v>465</v>
      </c>
      <c r="G30" s="483" t="s">
        <v>487</v>
      </c>
      <c r="H30" s="483">
        <v>3400</v>
      </c>
      <c r="I30" s="483">
        <v>2890</v>
      </c>
      <c r="J30" s="483">
        <v>167</v>
      </c>
      <c r="K30" s="484" t="s">
        <v>469</v>
      </c>
      <c r="L30" s="483">
        <v>2022</v>
      </c>
      <c r="M30" s="485">
        <v>45039</v>
      </c>
      <c r="N30" s="482">
        <v>2022</v>
      </c>
      <c r="O30" s="483" t="s">
        <v>470</v>
      </c>
      <c r="P30" s="483" t="s">
        <v>288</v>
      </c>
      <c r="Q30" s="483" t="s">
        <v>477</v>
      </c>
    </row>
    <row r="31" spans="1:17" ht="26.4">
      <c r="A31" s="482">
        <v>7</v>
      </c>
      <c r="B31" s="483" t="s">
        <v>189</v>
      </c>
      <c r="C31" s="483" t="s">
        <v>503</v>
      </c>
      <c r="D31" s="483" t="s">
        <v>243</v>
      </c>
      <c r="E31" s="483" t="s">
        <v>467</v>
      </c>
      <c r="F31" s="483" t="s">
        <v>474</v>
      </c>
      <c r="G31" s="483" t="s">
        <v>504</v>
      </c>
      <c r="H31" s="483">
        <v>44</v>
      </c>
      <c r="I31" s="483">
        <v>44</v>
      </c>
      <c r="J31" s="483">
        <v>70</v>
      </c>
      <c r="K31" s="484" t="s">
        <v>483</v>
      </c>
      <c r="L31" s="483">
        <v>2022</v>
      </c>
      <c r="M31" s="485">
        <v>45039</v>
      </c>
      <c r="N31" s="482">
        <v>2018</v>
      </c>
      <c r="O31" s="483" t="s">
        <v>470</v>
      </c>
      <c r="P31" s="483" t="s">
        <v>288</v>
      </c>
      <c r="Q31" s="483" t="s">
        <v>477</v>
      </c>
    </row>
    <row r="32" spans="1:17" ht="14.4">
      <c r="A32" s="482">
        <v>21</v>
      </c>
      <c r="B32" s="483" t="s">
        <v>505</v>
      </c>
      <c r="C32" s="483" t="s">
        <v>506</v>
      </c>
      <c r="D32" s="483" t="s">
        <v>243</v>
      </c>
      <c r="E32" s="483" t="s">
        <v>467</v>
      </c>
      <c r="F32" s="483" t="s">
        <v>465</v>
      </c>
      <c r="G32" s="483" t="s">
        <v>491</v>
      </c>
      <c r="H32" s="483">
        <v>0.2</v>
      </c>
      <c r="I32" s="483">
        <v>0.2</v>
      </c>
      <c r="J32" s="483">
        <v>30</v>
      </c>
      <c r="K32" s="484" t="s">
        <v>507</v>
      </c>
      <c r="L32" s="483">
        <v>2022</v>
      </c>
      <c r="M32" s="485">
        <v>44980</v>
      </c>
      <c r="N32" s="482" t="s">
        <v>492</v>
      </c>
      <c r="O32" s="483" t="s">
        <v>508</v>
      </c>
      <c r="P32" s="483" t="s">
        <v>288</v>
      </c>
      <c r="Q32" s="483" t="s">
        <v>477</v>
      </c>
    </row>
    <row r="33" spans="1:17" ht="14.4">
      <c r="A33" s="482">
        <v>22</v>
      </c>
      <c r="B33" s="483" t="s">
        <v>505</v>
      </c>
      <c r="C33" s="483" t="s">
        <v>509</v>
      </c>
      <c r="D33" s="483" t="s">
        <v>243</v>
      </c>
      <c r="E33" s="483" t="s">
        <v>467</v>
      </c>
      <c r="F33" s="483" t="s">
        <v>465</v>
      </c>
      <c r="G33" s="483" t="s">
        <v>491</v>
      </c>
      <c r="H33" s="483">
        <v>5.2999999999999999E-2</v>
      </c>
      <c r="I33" s="483">
        <v>0.03</v>
      </c>
      <c r="J33" s="483">
        <v>3</v>
      </c>
      <c r="K33" s="484" t="s">
        <v>476</v>
      </c>
      <c r="L33" s="483">
        <v>2022</v>
      </c>
      <c r="M33" s="485">
        <v>44980</v>
      </c>
      <c r="N33" s="482" t="s">
        <v>492</v>
      </c>
      <c r="O33" s="483" t="s">
        <v>470</v>
      </c>
      <c r="P33" s="483" t="s">
        <v>288</v>
      </c>
      <c r="Q33" s="483" t="s">
        <v>477</v>
      </c>
    </row>
    <row r="34" spans="1:17" ht="26.4">
      <c r="A34" s="482">
        <v>8</v>
      </c>
      <c r="B34" s="483" t="s">
        <v>175</v>
      </c>
      <c r="C34" s="483" t="s">
        <v>510</v>
      </c>
      <c r="D34" s="483" t="s">
        <v>257</v>
      </c>
      <c r="E34" s="483" t="s">
        <v>467</v>
      </c>
      <c r="F34" s="483" t="s">
        <v>465</v>
      </c>
      <c r="G34" s="483" t="s">
        <v>487</v>
      </c>
      <c r="H34" s="483">
        <v>1240</v>
      </c>
      <c r="I34" s="483">
        <v>0</v>
      </c>
      <c r="J34" s="483">
        <v>120</v>
      </c>
      <c r="K34" s="484" t="s">
        <v>469</v>
      </c>
      <c r="L34" s="483">
        <v>2022</v>
      </c>
      <c r="M34" s="485">
        <v>44948</v>
      </c>
      <c r="N34" s="482" t="s">
        <v>511</v>
      </c>
      <c r="O34" s="483" t="s">
        <v>470</v>
      </c>
      <c r="P34" s="483" t="s">
        <v>288</v>
      </c>
      <c r="Q34" s="483" t="s">
        <v>477</v>
      </c>
    </row>
    <row r="35" spans="1:17" ht="26.4">
      <c r="A35" s="482">
        <v>9</v>
      </c>
      <c r="B35" s="483" t="s">
        <v>512</v>
      </c>
      <c r="C35" s="483" t="s">
        <v>513</v>
      </c>
      <c r="D35" s="483" t="s">
        <v>514</v>
      </c>
      <c r="E35" s="483" t="s">
        <v>467</v>
      </c>
      <c r="F35" s="483" t="s">
        <v>465</v>
      </c>
      <c r="G35" s="483" t="s">
        <v>515</v>
      </c>
      <c r="H35" s="483">
        <v>105</v>
      </c>
      <c r="I35" s="483">
        <v>69</v>
      </c>
      <c r="J35" s="483">
        <v>63</v>
      </c>
      <c r="K35" s="484" t="s">
        <v>469</v>
      </c>
      <c r="L35" s="483">
        <v>2022</v>
      </c>
      <c r="M35" s="483">
        <v>2023</v>
      </c>
      <c r="N35" s="483">
        <v>2023</v>
      </c>
      <c r="O35" s="483" t="s">
        <v>470</v>
      </c>
      <c r="P35" s="483" t="s">
        <v>288</v>
      </c>
      <c r="Q35" s="483" t="s">
        <v>477</v>
      </c>
    </row>
    <row r="36" spans="1:17" ht="14.4">
      <c r="A36" s="480" t="s">
        <v>474</v>
      </c>
      <c r="B36" s="481"/>
      <c r="C36" s="481"/>
      <c r="D36" s="481"/>
      <c r="E36" s="481"/>
      <c r="F36" s="481"/>
      <c r="G36" s="481"/>
      <c r="H36" s="481"/>
      <c r="I36" s="481"/>
      <c r="J36" s="481"/>
      <c r="K36" s="481"/>
      <c r="L36" s="481"/>
      <c r="M36" s="481"/>
      <c r="N36" s="481"/>
      <c r="O36" s="481"/>
      <c r="P36" s="481"/>
      <c r="Q36" s="481"/>
    </row>
    <row r="37" spans="1:17" ht="14.4">
      <c r="A37" s="482">
        <v>23</v>
      </c>
      <c r="B37" s="483" t="s">
        <v>516</v>
      </c>
      <c r="C37" s="483" t="s">
        <v>517</v>
      </c>
      <c r="D37" s="483" t="s">
        <v>243</v>
      </c>
      <c r="E37" s="483" t="s">
        <v>467</v>
      </c>
      <c r="F37" s="483" t="s">
        <v>474</v>
      </c>
      <c r="G37" s="483" t="s">
        <v>468</v>
      </c>
      <c r="H37" s="482" t="s">
        <v>288</v>
      </c>
      <c r="I37" s="483">
        <v>1.58</v>
      </c>
      <c r="J37" s="483">
        <v>12</v>
      </c>
      <c r="K37" s="484" t="s">
        <v>507</v>
      </c>
      <c r="L37" s="483">
        <v>2022</v>
      </c>
      <c r="M37" s="485">
        <v>44901</v>
      </c>
      <c r="N37" s="483">
        <v>2021</v>
      </c>
      <c r="O37" s="483" t="s">
        <v>508</v>
      </c>
      <c r="P37" s="483" t="s">
        <v>288</v>
      </c>
      <c r="Q37" s="483" t="s">
        <v>477</v>
      </c>
    </row>
    <row r="38" spans="1:17" ht="66">
      <c r="A38" s="482">
        <v>25</v>
      </c>
      <c r="B38" s="483" t="s">
        <v>518</v>
      </c>
      <c r="C38" s="483" t="s">
        <v>519</v>
      </c>
      <c r="D38" s="483" t="s">
        <v>243</v>
      </c>
      <c r="E38" s="483" t="s">
        <v>467</v>
      </c>
      <c r="F38" s="483" t="s">
        <v>474</v>
      </c>
      <c r="G38" s="483" t="s">
        <v>468</v>
      </c>
      <c r="H38" s="482" t="s">
        <v>288</v>
      </c>
      <c r="I38" s="483">
        <v>2.9</v>
      </c>
      <c r="J38" s="483">
        <v>38</v>
      </c>
      <c r="K38" s="484" t="s">
        <v>481</v>
      </c>
      <c r="L38" s="483">
        <v>2022</v>
      </c>
      <c r="M38" s="485">
        <v>44879</v>
      </c>
      <c r="N38" s="483">
        <v>2020</v>
      </c>
      <c r="O38" s="483" t="s">
        <v>477</v>
      </c>
      <c r="P38" s="483" t="s">
        <v>479</v>
      </c>
      <c r="Q38" s="483" t="s">
        <v>477</v>
      </c>
    </row>
    <row r="39" spans="1:17" ht="39.6">
      <c r="A39" s="482">
        <v>26</v>
      </c>
      <c r="B39" s="483" t="s">
        <v>520</v>
      </c>
      <c r="C39" s="483" t="s">
        <v>521</v>
      </c>
      <c r="D39" s="483" t="s">
        <v>514</v>
      </c>
      <c r="E39" s="483" t="s">
        <v>467</v>
      </c>
      <c r="F39" s="483" t="s">
        <v>474</v>
      </c>
      <c r="G39" s="483" t="s">
        <v>468</v>
      </c>
      <c r="H39" s="482" t="s">
        <v>288</v>
      </c>
      <c r="I39" s="483">
        <v>0.18</v>
      </c>
      <c r="J39" s="483">
        <v>15</v>
      </c>
      <c r="K39" s="484" t="s">
        <v>476</v>
      </c>
      <c r="L39" s="482" t="s">
        <v>522</v>
      </c>
      <c r="M39" s="485">
        <v>44914</v>
      </c>
      <c r="N39" s="482" t="s">
        <v>288</v>
      </c>
      <c r="O39" s="483" t="s">
        <v>470</v>
      </c>
      <c r="P39" s="483" t="s">
        <v>288</v>
      </c>
      <c r="Q39" s="483" t="s">
        <v>477</v>
      </c>
    </row>
    <row r="40" spans="1:17" ht="14.4">
      <c r="A40" s="482">
        <v>27</v>
      </c>
      <c r="B40" s="483" t="s">
        <v>248</v>
      </c>
      <c r="C40" s="483" t="s">
        <v>523</v>
      </c>
      <c r="D40" s="483" t="s">
        <v>243</v>
      </c>
      <c r="E40" s="483" t="s">
        <v>467</v>
      </c>
      <c r="F40" s="483" t="s">
        <v>474</v>
      </c>
      <c r="G40" s="483" t="s">
        <v>475</v>
      </c>
      <c r="H40" s="482">
        <v>2.5</v>
      </c>
      <c r="I40" s="483">
        <v>2.7</v>
      </c>
      <c r="J40" s="483">
        <v>10.5</v>
      </c>
      <c r="K40" s="484" t="s">
        <v>476</v>
      </c>
      <c r="L40" s="483">
        <v>2021</v>
      </c>
      <c r="M40" s="483">
        <v>45104</v>
      </c>
      <c r="N40" s="483">
        <v>2016</v>
      </c>
      <c r="O40" s="483" t="s">
        <v>470</v>
      </c>
      <c r="P40" s="483" t="s">
        <v>288</v>
      </c>
      <c r="Q40" s="483" t="s">
        <v>477</v>
      </c>
    </row>
    <row r="41" spans="1:17" ht="66">
      <c r="A41" s="482">
        <v>28</v>
      </c>
      <c r="B41" s="483" t="s">
        <v>524</v>
      </c>
      <c r="C41" s="483" t="s">
        <v>525</v>
      </c>
      <c r="D41" s="483" t="s">
        <v>243</v>
      </c>
      <c r="E41" s="483" t="s">
        <v>467</v>
      </c>
      <c r="F41" s="483" t="s">
        <v>474</v>
      </c>
      <c r="G41" s="483" t="s">
        <v>288</v>
      </c>
      <c r="H41" s="482" t="s">
        <v>288</v>
      </c>
      <c r="I41" s="483">
        <v>0.15</v>
      </c>
      <c r="J41" s="483">
        <v>2.5</v>
      </c>
      <c r="K41" s="484" t="s">
        <v>507</v>
      </c>
      <c r="L41" s="483">
        <v>2021</v>
      </c>
      <c r="M41" s="485">
        <v>44858</v>
      </c>
      <c r="N41" s="482" t="s">
        <v>526</v>
      </c>
      <c r="O41" s="483" t="s">
        <v>477</v>
      </c>
      <c r="P41" s="483" t="s">
        <v>479</v>
      </c>
      <c r="Q41" s="483" t="s">
        <v>477</v>
      </c>
    </row>
    <row r="42" spans="1:17" ht="66">
      <c r="A42" s="482">
        <v>29</v>
      </c>
      <c r="B42" s="483" t="s">
        <v>527</v>
      </c>
      <c r="C42" s="483" t="s">
        <v>528</v>
      </c>
      <c r="D42" s="483" t="s">
        <v>529</v>
      </c>
      <c r="E42" s="483" t="s">
        <v>530</v>
      </c>
      <c r="F42" s="483" t="s">
        <v>531</v>
      </c>
      <c r="G42" s="483" t="s">
        <v>491</v>
      </c>
      <c r="H42" s="482">
        <v>11</v>
      </c>
      <c r="I42" s="483">
        <v>11</v>
      </c>
      <c r="J42" s="483">
        <v>12</v>
      </c>
      <c r="K42" s="484" t="s">
        <v>476</v>
      </c>
      <c r="L42" s="483">
        <v>2021</v>
      </c>
      <c r="M42" s="485" t="s">
        <v>288</v>
      </c>
      <c r="N42" s="483">
        <v>2023</v>
      </c>
      <c r="O42" s="483" t="s">
        <v>477</v>
      </c>
      <c r="P42" s="483" t="s">
        <v>479</v>
      </c>
      <c r="Q42" s="483" t="s">
        <v>477</v>
      </c>
    </row>
    <row r="43" spans="1:17" ht="14.4">
      <c r="A43" s="482">
        <v>30</v>
      </c>
      <c r="B43" s="483" t="s">
        <v>532</v>
      </c>
      <c r="C43" s="483" t="s">
        <v>533</v>
      </c>
      <c r="D43" s="483" t="s">
        <v>243</v>
      </c>
      <c r="E43" s="483" t="s">
        <v>467</v>
      </c>
      <c r="F43" s="483" t="s">
        <v>474</v>
      </c>
      <c r="G43" s="483" t="s">
        <v>475</v>
      </c>
      <c r="H43" s="482" t="s">
        <v>288</v>
      </c>
      <c r="I43" s="483">
        <v>6.5</v>
      </c>
      <c r="J43" s="483">
        <v>13</v>
      </c>
      <c r="K43" s="484" t="s">
        <v>481</v>
      </c>
      <c r="L43" s="483">
        <v>2023</v>
      </c>
      <c r="M43" s="483">
        <v>45104</v>
      </c>
      <c r="N43" s="483">
        <v>2020</v>
      </c>
      <c r="O43" s="483" t="s">
        <v>470</v>
      </c>
      <c r="P43" s="483" t="s">
        <v>288</v>
      </c>
      <c r="Q43" s="483" t="s">
        <v>477</v>
      </c>
    </row>
    <row r="44" spans="1:17" ht="39.6">
      <c r="A44" s="482">
        <v>31</v>
      </c>
      <c r="B44" s="483" t="s">
        <v>534</v>
      </c>
      <c r="C44" s="483" t="s">
        <v>535</v>
      </c>
      <c r="D44" s="483" t="s">
        <v>514</v>
      </c>
      <c r="E44" s="483" t="s">
        <v>467</v>
      </c>
      <c r="F44" s="483" t="s">
        <v>531</v>
      </c>
      <c r="G44" s="483" t="s">
        <v>468</v>
      </c>
      <c r="H44" s="482" t="s">
        <v>288</v>
      </c>
      <c r="I44" s="483">
        <v>23.6</v>
      </c>
      <c r="J44" s="483">
        <v>41.2</v>
      </c>
      <c r="K44" s="484" t="s">
        <v>481</v>
      </c>
      <c r="L44" s="482" t="s">
        <v>536</v>
      </c>
      <c r="M44" s="485">
        <v>44831</v>
      </c>
      <c r="N44" s="482" t="s">
        <v>537</v>
      </c>
      <c r="O44" s="483" t="s">
        <v>470</v>
      </c>
      <c r="P44" s="483" t="s">
        <v>288</v>
      </c>
      <c r="Q44" s="483" t="s">
        <v>477</v>
      </c>
    </row>
    <row r="45" spans="1:17" ht="26.4">
      <c r="A45" s="482">
        <v>32</v>
      </c>
      <c r="B45" s="483" t="s">
        <v>538</v>
      </c>
      <c r="C45" s="483" t="s">
        <v>539</v>
      </c>
      <c r="D45" s="483" t="s">
        <v>514</v>
      </c>
      <c r="E45" s="483" t="s">
        <v>467</v>
      </c>
      <c r="F45" s="483" t="s">
        <v>531</v>
      </c>
      <c r="G45" s="483" t="s">
        <v>540</v>
      </c>
      <c r="H45" s="482">
        <v>0.95471499999999998</v>
      </c>
      <c r="I45" s="483">
        <v>1.62</v>
      </c>
      <c r="J45" s="483">
        <v>21</v>
      </c>
      <c r="K45" s="484" t="s">
        <v>288</v>
      </c>
      <c r="L45" s="483">
        <v>2022</v>
      </c>
      <c r="M45" s="485">
        <v>44713</v>
      </c>
      <c r="N45" s="483">
        <v>2019</v>
      </c>
      <c r="O45" s="483" t="s">
        <v>508</v>
      </c>
      <c r="P45" s="483" t="s">
        <v>288</v>
      </c>
      <c r="Q45" s="483" t="s">
        <v>477</v>
      </c>
    </row>
    <row r="46" spans="1:17" ht="26.4">
      <c r="A46" s="482">
        <v>33</v>
      </c>
      <c r="B46" s="483" t="s">
        <v>538</v>
      </c>
      <c r="C46" s="483" t="s">
        <v>541</v>
      </c>
      <c r="D46" s="483" t="s">
        <v>514</v>
      </c>
      <c r="E46" s="483" t="s">
        <v>467</v>
      </c>
      <c r="F46" s="483" t="s">
        <v>531</v>
      </c>
      <c r="G46" s="483" t="s">
        <v>540</v>
      </c>
      <c r="H46" s="482">
        <v>0.22533</v>
      </c>
      <c r="I46" s="483">
        <v>0.43</v>
      </c>
      <c r="J46" s="483">
        <v>6</v>
      </c>
      <c r="K46" s="484" t="s">
        <v>288</v>
      </c>
      <c r="L46" s="483">
        <v>2022</v>
      </c>
      <c r="M46" s="483">
        <v>44713</v>
      </c>
      <c r="N46" s="483">
        <v>2019</v>
      </c>
      <c r="O46" s="483" t="s">
        <v>508</v>
      </c>
      <c r="P46" s="483" t="s">
        <v>288</v>
      </c>
      <c r="Q46" s="483" t="s">
        <v>477</v>
      </c>
    </row>
    <row r="47" spans="1:17" ht="14.4">
      <c r="A47" s="482">
        <v>34</v>
      </c>
      <c r="B47" s="483" t="s">
        <v>538</v>
      </c>
      <c r="C47" s="483" t="s">
        <v>542</v>
      </c>
      <c r="D47" s="483" t="s">
        <v>514</v>
      </c>
      <c r="E47" s="483" t="s">
        <v>467</v>
      </c>
      <c r="F47" s="483" t="s">
        <v>465</v>
      </c>
      <c r="G47" s="483" t="s">
        <v>468</v>
      </c>
      <c r="H47" s="482" t="s">
        <v>288</v>
      </c>
      <c r="I47" s="483">
        <v>2.67</v>
      </c>
      <c r="J47" s="483">
        <v>24.3</v>
      </c>
      <c r="K47" s="484" t="s">
        <v>481</v>
      </c>
      <c r="L47" s="483">
        <v>2022</v>
      </c>
      <c r="M47" s="485">
        <v>44713</v>
      </c>
      <c r="N47" s="483">
        <v>2019</v>
      </c>
      <c r="O47" s="483" t="s">
        <v>470</v>
      </c>
      <c r="P47" s="483" t="s">
        <v>288</v>
      </c>
      <c r="Q47" s="483" t="s">
        <v>477</v>
      </c>
    </row>
    <row r="48" spans="1:17" ht="14.4">
      <c r="A48" s="482">
        <v>35</v>
      </c>
      <c r="B48" s="483" t="s">
        <v>543</v>
      </c>
      <c r="C48" s="483" t="s">
        <v>544</v>
      </c>
      <c r="D48" s="483" t="s">
        <v>243</v>
      </c>
      <c r="E48" s="483" t="s">
        <v>467</v>
      </c>
      <c r="F48" s="483" t="s">
        <v>474</v>
      </c>
      <c r="G48" s="483" t="s">
        <v>468</v>
      </c>
      <c r="H48" s="482" t="s">
        <v>288</v>
      </c>
      <c r="I48" s="483">
        <v>1.7</v>
      </c>
      <c r="J48" s="483">
        <v>15</v>
      </c>
      <c r="K48" s="484" t="s">
        <v>507</v>
      </c>
      <c r="L48" s="483">
        <v>2022</v>
      </c>
      <c r="M48" s="485">
        <v>44860</v>
      </c>
      <c r="N48" s="483">
        <v>2018</v>
      </c>
      <c r="O48" s="483" t="s">
        <v>470</v>
      </c>
      <c r="P48" s="483" t="s">
        <v>288</v>
      </c>
      <c r="Q48" s="483" t="s">
        <v>477</v>
      </c>
    </row>
    <row r="49" spans="1:17" ht="14.4">
      <c r="A49" s="482">
        <v>36</v>
      </c>
      <c r="B49" s="483" t="s">
        <v>545</v>
      </c>
      <c r="C49" s="483" t="s">
        <v>546</v>
      </c>
      <c r="D49" s="483" t="s">
        <v>243</v>
      </c>
      <c r="E49" s="483" t="s">
        <v>467</v>
      </c>
      <c r="F49" s="483" t="s">
        <v>474</v>
      </c>
      <c r="G49" s="483" t="s">
        <v>468</v>
      </c>
      <c r="H49" s="482" t="s">
        <v>288</v>
      </c>
      <c r="I49" s="483">
        <v>60</v>
      </c>
      <c r="J49" s="483">
        <v>9</v>
      </c>
      <c r="K49" s="484" t="s">
        <v>507</v>
      </c>
      <c r="L49" s="483">
        <v>2022</v>
      </c>
      <c r="M49" s="485">
        <v>44735</v>
      </c>
      <c r="N49" s="483">
        <v>2014</v>
      </c>
      <c r="O49" s="483" t="s">
        <v>470</v>
      </c>
      <c r="P49" s="483" t="s">
        <v>288</v>
      </c>
      <c r="Q49" s="483" t="s">
        <v>477</v>
      </c>
    </row>
    <row r="50" spans="1:17" ht="66">
      <c r="A50" s="482">
        <v>39</v>
      </c>
      <c r="B50" s="483" t="s">
        <v>547</v>
      </c>
      <c r="C50" s="483" t="s">
        <v>548</v>
      </c>
      <c r="D50" s="483" t="s">
        <v>243</v>
      </c>
      <c r="E50" s="483" t="s">
        <v>467</v>
      </c>
      <c r="F50" s="483" t="s">
        <v>474</v>
      </c>
      <c r="G50" s="483" t="s">
        <v>475</v>
      </c>
      <c r="H50" s="482" t="s">
        <v>288</v>
      </c>
      <c r="I50" s="483">
        <v>0.7</v>
      </c>
      <c r="J50" s="483">
        <v>15</v>
      </c>
      <c r="K50" s="484" t="s">
        <v>507</v>
      </c>
      <c r="L50" s="483">
        <v>2022</v>
      </c>
      <c r="M50" s="485">
        <v>45083</v>
      </c>
      <c r="N50" s="483">
        <v>2015</v>
      </c>
      <c r="O50" s="483" t="s">
        <v>477</v>
      </c>
      <c r="P50" s="483" t="s">
        <v>479</v>
      </c>
      <c r="Q50" s="483" t="s">
        <v>477</v>
      </c>
    </row>
    <row r="51" spans="1:17" ht="14.4">
      <c r="A51" s="482">
        <v>40</v>
      </c>
      <c r="B51" s="483" t="s">
        <v>549</v>
      </c>
      <c r="C51" s="483" t="s">
        <v>550</v>
      </c>
      <c r="D51" s="483" t="s">
        <v>243</v>
      </c>
      <c r="E51" s="483" t="s">
        <v>467</v>
      </c>
      <c r="F51" s="483" t="s">
        <v>474</v>
      </c>
      <c r="G51" s="483" t="s">
        <v>540</v>
      </c>
      <c r="H51" s="482" t="s">
        <v>288</v>
      </c>
      <c r="I51" s="483">
        <v>1.39</v>
      </c>
      <c r="J51" s="483">
        <v>4.5999999999999996</v>
      </c>
      <c r="K51" s="484" t="s">
        <v>476</v>
      </c>
      <c r="L51" s="483">
        <v>2022</v>
      </c>
      <c r="M51" s="485">
        <v>44879</v>
      </c>
      <c r="N51" s="483">
        <v>2018</v>
      </c>
      <c r="O51" s="483" t="s">
        <v>470</v>
      </c>
      <c r="P51" s="483" t="s">
        <v>288</v>
      </c>
      <c r="Q51" s="483" t="s">
        <v>477</v>
      </c>
    </row>
    <row r="52" spans="1:17" ht="26.4">
      <c r="A52" s="482">
        <v>41</v>
      </c>
      <c r="B52" s="483" t="s">
        <v>549</v>
      </c>
      <c r="C52" s="483" t="s">
        <v>551</v>
      </c>
      <c r="D52" s="483" t="s">
        <v>243</v>
      </c>
      <c r="E52" s="483" t="s">
        <v>467</v>
      </c>
      <c r="F52" s="483" t="s">
        <v>474</v>
      </c>
      <c r="G52" s="483" t="s">
        <v>552</v>
      </c>
      <c r="H52" s="482" t="s">
        <v>288</v>
      </c>
      <c r="I52" s="483">
        <v>7.78</v>
      </c>
      <c r="J52" s="483">
        <v>22.9</v>
      </c>
      <c r="K52" s="484" t="s">
        <v>481</v>
      </c>
      <c r="L52" s="483">
        <v>2022</v>
      </c>
      <c r="M52" s="485">
        <v>44879</v>
      </c>
      <c r="N52" s="483">
        <v>2018</v>
      </c>
      <c r="O52" s="483" t="s">
        <v>470</v>
      </c>
      <c r="P52" s="483" t="s">
        <v>288</v>
      </c>
      <c r="Q52" s="483" t="s">
        <v>477</v>
      </c>
    </row>
    <row r="53" spans="1:17" ht="14.4">
      <c r="A53" s="482">
        <v>42</v>
      </c>
      <c r="B53" s="483" t="s">
        <v>549</v>
      </c>
      <c r="C53" s="483" t="s">
        <v>553</v>
      </c>
      <c r="D53" s="483" t="s">
        <v>243</v>
      </c>
      <c r="E53" s="483" t="s">
        <v>467</v>
      </c>
      <c r="F53" s="483" t="s">
        <v>474</v>
      </c>
      <c r="G53" s="483" t="s">
        <v>540</v>
      </c>
      <c r="H53" s="482" t="s">
        <v>288</v>
      </c>
      <c r="I53" s="483">
        <v>36.200000000000003</v>
      </c>
      <c r="J53" s="483">
        <v>29</v>
      </c>
      <c r="K53" s="484" t="s">
        <v>481</v>
      </c>
      <c r="L53" s="483">
        <v>2022</v>
      </c>
      <c r="M53" s="485">
        <v>44879</v>
      </c>
      <c r="N53" s="483">
        <v>2018</v>
      </c>
      <c r="O53" s="483" t="s">
        <v>470</v>
      </c>
      <c r="P53" s="483" t="s">
        <v>288</v>
      </c>
      <c r="Q53" s="483" t="s">
        <v>477</v>
      </c>
    </row>
    <row r="54" spans="1:17" ht="14.4">
      <c r="A54" s="482">
        <v>43</v>
      </c>
      <c r="B54" s="483" t="s">
        <v>549</v>
      </c>
      <c r="C54" s="483" t="s">
        <v>554</v>
      </c>
      <c r="D54" s="483" t="s">
        <v>243</v>
      </c>
      <c r="E54" s="483" t="s">
        <v>467</v>
      </c>
      <c r="F54" s="483" t="s">
        <v>474</v>
      </c>
      <c r="G54" s="483" t="s">
        <v>540</v>
      </c>
      <c r="H54" s="482" t="s">
        <v>288</v>
      </c>
      <c r="I54" s="483">
        <v>22.7</v>
      </c>
      <c r="J54" s="483">
        <v>7.6</v>
      </c>
      <c r="K54" s="484" t="s">
        <v>476</v>
      </c>
      <c r="L54" s="483">
        <v>2022</v>
      </c>
      <c r="M54" s="485">
        <v>44879</v>
      </c>
      <c r="N54" s="483">
        <v>2018</v>
      </c>
      <c r="O54" s="483" t="s">
        <v>470</v>
      </c>
      <c r="P54" s="483" t="s">
        <v>288</v>
      </c>
      <c r="Q54" s="483" t="s">
        <v>477</v>
      </c>
    </row>
    <row r="55" spans="1:17" ht="14.4">
      <c r="A55" s="482">
        <v>44</v>
      </c>
      <c r="B55" s="483" t="s">
        <v>549</v>
      </c>
      <c r="C55" s="483" t="s">
        <v>555</v>
      </c>
      <c r="D55" s="483" t="s">
        <v>243</v>
      </c>
      <c r="E55" s="483" t="s">
        <v>467</v>
      </c>
      <c r="F55" s="483" t="s">
        <v>474</v>
      </c>
      <c r="G55" s="483" t="s">
        <v>540</v>
      </c>
      <c r="H55" s="482" t="s">
        <v>288</v>
      </c>
      <c r="I55" s="483">
        <v>37</v>
      </c>
      <c r="J55" s="483">
        <v>12.5</v>
      </c>
      <c r="K55" s="484" t="s">
        <v>476</v>
      </c>
      <c r="L55" s="483">
        <v>2022</v>
      </c>
      <c r="M55" s="485">
        <v>44879</v>
      </c>
      <c r="N55" s="483">
        <v>2018</v>
      </c>
      <c r="O55" s="483" t="s">
        <v>470</v>
      </c>
      <c r="P55" s="483" t="s">
        <v>288</v>
      </c>
      <c r="Q55" s="483" t="s">
        <v>477</v>
      </c>
    </row>
    <row r="56" spans="1:17" ht="14.4">
      <c r="A56" s="482">
        <v>45</v>
      </c>
      <c r="B56" s="483" t="s">
        <v>308</v>
      </c>
      <c r="C56" s="483" t="s">
        <v>556</v>
      </c>
      <c r="D56" s="483" t="s">
        <v>243</v>
      </c>
      <c r="E56" s="483" t="s">
        <v>467</v>
      </c>
      <c r="F56" s="483" t="s">
        <v>474</v>
      </c>
      <c r="G56" s="483" t="s">
        <v>468</v>
      </c>
      <c r="H56" s="482" t="s">
        <v>288</v>
      </c>
      <c r="I56" s="483">
        <v>42.5</v>
      </c>
      <c r="J56" s="483">
        <v>52</v>
      </c>
      <c r="K56" s="484" t="s">
        <v>481</v>
      </c>
      <c r="L56" s="483">
        <v>2021</v>
      </c>
      <c r="M56" s="485">
        <v>44879</v>
      </c>
      <c r="N56" s="483">
        <v>2020</v>
      </c>
      <c r="O56" s="483" t="s">
        <v>288</v>
      </c>
      <c r="P56" s="483" t="s">
        <v>288</v>
      </c>
      <c r="Q56" s="483" t="s">
        <v>288</v>
      </c>
    </row>
    <row r="57" spans="1:17" ht="14.4">
      <c r="A57" s="482">
        <v>46</v>
      </c>
      <c r="B57" s="483" t="s">
        <v>308</v>
      </c>
      <c r="C57" s="483" t="s">
        <v>557</v>
      </c>
      <c r="D57" s="483" t="s">
        <v>243</v>
      </c>
      <c r="E57" s="483" t="s">
        <v>467</v>
      </c>
      <c r="F57" s="483" t="s">
        <v>474</v>
      </c>
      <c r="G57" s="483" t="s">
        <v>468</v>
      </c>
      <c r="H57" s="482" t="s">
        <v>288</v>
      </c>
      <c r="I57" s="483">
        <v>2.4500000000000002</v>
      </c>
      <c r="J57" s="483">
        <v>42</v>
      </c>
      <c r="K57" s="484" t="s">
        <v>507</v>
      </c>
      <c r="L57" s="483">
        <v>2021</v>
      </c>
      <c r="M57" s="485">
        <v>44879</v>
      </c>
      <c r="N57" s="483">
        <v>2020</v>
      </c>
      <c r="O57" s="483" t="s">
        <v>288</v>
      </c>
      <c r="P57" s="483" t="s">
        <v>288</v>
      </c>
      <c r="Q57" s="483" t="s">
        <v>288</v>
      </c>
    </row>
    <row r="58" spans="1:17" ht="31.2" customHeight="1">
      <c r="A58" s="1002" t="s">
        <v>558</v>
      </c>
      <c r="B58" s="1002"/>
      <c r="C58" s="1002"/>
      <c r="D58" s="1002"/>
      <c r="E58" s="1002"/>
      <c r="F58" s="1002"/>
      <c r="G58" s="1002"/>
      <c r="H58" s="1002"/>
      <c r="I58" s="1002"/>
      <c r="J58" s="1002"/>
      <c r="K58" s="1002"/>
      <c r="L58" s="1002"/>
      <c r="M58" s="1002"/>
      <c r="N58" s="486"/>
      <c r="O58" s="486"/>
      <c r="P58" s="486"/>
    </row>
    <row r="59" spans="1:17" ht="16.95" customHeight="1">
      <c r="A59" s="994" t="s">
        <v>559</v>
      </c>
      <c r="B59" s="994"/>
      <c r="C59" s="994"/>
      <c r="D59" s="994"/>
      <c r="E59" s="994"/>
      <c r="F59" s="994"/>
      <c r="G59" s="994"/>
      <c r="H59" s="994"/>
      <c r="I59" s="994"/>
      <c r="J59" s="994"/>
      <c r="K59" s="994"/>
      <c r="L59" s="994"/>
      <c r="M59" s="994"/>
    </row>
    <row r="60" spans="1:17" ht="14.25" customHeight="1">
      <c r="A60" s="178"/>
      <c r="B60" s="11"/>
      <c r="C60" s="11"/>
      <c r="D60" s="11"/>
      <c r="E60" s="13"/>
      <c r="F60" s="13"/>
      <c r="G60" s="487"/>
      <c r="H60" s="487"/>
      <c r="I60" s="34"/>
      <c r="K60" s="470"/>
    </row>
    <row r="61" spans="1:17" ht="14.25" customHeight="1">
      <c r="A61" s="178"/>
      <c r="B61" s="11"/>
      <c r="C61" s="11"/>
      <c r="D61" s="11"/>
      <c r="E61" s="13"/>
      <c r="F61" s="13"/>
      <c r="G61" s="487"/>
      <c r="H61" s="487"/>
      <c r="I61" s="34"/>
      <c r="K61" s="470"/>
    </row>
    <row r="62" spans="1:17" ht="14.25" customHeight="1">
      <c r="A62" s="178"/>
      <c r="B62" s="11"/>
      <c r="C62" s="11"/>
      <c r="D62" s="11"/>
      <c r="E62" s="13"/>
      <c r="F62" s="13"/>
      <c r="G62" s="11"/>
      <c r="H62" s="11"/>
      <c r="I62" s="34"/>
      <c r="K62" s="470"/>
    </row>
    <row r="63" spans="1:17" ht="14.25" customHeight="1">
      <c r="A63" s="178"/>
      <c r="B63" s="11"/>
      <c r="C63" s="11"/>
      <c r="D63" s="11"/>
      <c r="E63" s="13"/>
      <c r="F63" s="13"/>
      <c r="G63" s="487"/>
      <c r="H63" s="487"/>
      <c r="I63" s="34"/>
      <c r="K63" s="470"/>
    </row>
    <row r="64" spans="1:17" ht="14.25" customHeight="1">
      <c r="A64" s="178"/>
      <c r="B64" s="11"/>
      <c r="C64" s="11"/>
      <c r="D64" s="11"/>
      <c r="E64" s="13"/>
      <c r="F64" s="13"/>
      <c r="G64" s="487"/>
      <c r="H64" s="487"/>
      <c r="I64" s="34"/>
      <c r="K64" s="470"/>
    </row>
    <row r="65" spans="1:11" ht="14.25" customHeight="1">
      <c r="A65" s="488"/>
      <c r="B65" s="59"/>
      <c r="C65" s="59"/>
      <c r="D65" s="59"/>
      <c r="E65" s="3"/>
      <c r="F65" s="3"/>
      <c r="G65" s="3"/>
      <c r="H65" s="3"/>
      <c r="I65" s="59"/>
      <c r="K65" s="470"/>
    </row>
    <row r="66" spans="1:11" ht="25.5" customHeight="1">
      <c r="A66" s="968"/>
      <c r="B66" s="1000"/>
      <c r="C66" s="1000"/>
      <c r="D66" s="1000"/>
      <c r="E66" s="1000"/>
      <c r="F66" s="1000"/>
      <c r="G66" s="1000"/>
      <c r="H66" s="1000"/>
      <c r="I66" s="1000"/>
      <c r="K66" s="470"/>
    </row>
    <row r="67" spans="1:11" ht="14.25" customHeight="1">
      <c r="A67" s="469"/>
      <c r="K67" s="470"/>
    </row>
    <row r="68" spans="1:11" ht="14.25" customHeight="1">
      <c r="A68" s="475"/>
      <c r="B68" s="476"/>
      <c r="C68" s="476"/>
      <c r="K68" s="470"/>
    </row>
    <row r="69" spans="1:11" ht="14.25" customHeight="1">
      <c r="A69" s="488"/>
      <c r="B69" s="77"/>
      <c r="C69" s="77"/>
      <c r="D69" s="77"/>
      <c r="E69" s="59"/>
      <c r="F69" s="59"/>
      <c r="G69" s="59"/>
      <c r="H69" s="59"/>
      <c r="I69" s="59"/>
      <c r="K69" s="470"/>
    </row>
    <row r="70" spans="1:11" ht="14.25" customHeight="1">
      <c r="A70" s="249"/>
      <c r="B70" s="70"/>
      <c r="C70" s="70"/>
      <c r="D70" s="70"/>
      <c r="E70" s="34"/>
      <c r="F70" s="34"/>
      <c r="G70" s="34"/>
      <c r="H70" s="34"/>
      <c r="I70" s="34"/>
      <c r="K70" s="470"/>
    </row>
    <row r="71" spans="1:11" ht="14.25" customHeight="1">
      <c r="A71" s="12"/>
      <c r="B71" s="12"/>
      <c r="C71" s="12"/>
      <c r="K71" s="470"/>
    </row>
    <row r="72" spans="1:11" ht="14.25" customHeight="1">
      <c r="A72" s="469"/>
      <c r="K72" s="470"/>
    </row>
    <row r="73" spans="1:11" ht="14.25" customHeight="1">
      <c r="A73" s="469"/>
      <c r="K73" s="470"/>
    </row>
    <row r="74" spans="1:11" ht="14.25" customHeight="1">
      <c r="A74" s="469"/>
      <c r="K74" s="470"/>
    </row>
    <row r="75" spans="1:11" ht="14.25" customHeight="1">
      <c r="A75" s="469"/>
      <c r="K75" s="470"/>
    </row>
    <row r="76" spans="1:11" ht="14.25" customHeight="1">
      <c r="A76" s="469"/>
      <c r="K76" s="470"/>
    </row>
    <row r="77" spans="1:11" ht="14.25" customHeight="1">
      <c r="A77" s="469"/>
      <c r="K77" s="470"/>
    </row>
    <row r="78" spans="1:11" ht="14.25" customHeight="1">
      <c r="A78" s="469"/>
      <c r="K78" s="470"/>
    </row>
    <row r="79" spans="1:11" ht="14.25" customHeight="1">
      <c r="A79" s="469"/>
      <c r="K79" s="470"/>
    </row>
    <row r="80" spans="1:11" ht="14.25" customHeight="1">
      <c r="A80" s="469"/>
      <c r="K80" s="470"/>
    </row>
    <row r="81" spans="1:11" ht="14.25" customHeight="1">
      <c r="A81" s="469"/>
      <c r="K81" s="470"/>
    </row>
    <row r="82" spans="1:11" ht="14.25" customHeight="1">
      <c r="A82" s="469"/>
      <c r="K82" s="470"/>
    </row>
    <row r="83" spans="1:11" ht="14.25" customHeight="1">
      <c r="A83" s="469"/>
      <c r="K83" s="470"/>
    </row>
    <row r="84" spans="1:11" ht="14.25" customHeight="1">
      <c r="A84" s="469"/>
      <c r="K84" s="470"/>
    </row>
    <row r="85" spans="1:11" ht="14.25" customHeight="1">
      <c r="A85" s="469"/>
      <c r="K85" s="470"/>
    </row>
    <row r="86" spans="1:11" ht="14.25" customHeight="1">
      <c r="A86" s="469"/>
      <c r="K86" s="470"/>
    </row>
    <row r="87" spans="1:11" ht="14.25" customHeight="1">
      <c r="A87" s="469"/>
      <c r="K87" s="470"/>
    </row>
    <row r="88" spans="1:11" ht="14.25" customHeight="1">
      <c r="A88" s="469"/>
      <c r="K88" s="470"/>
    </row>
    <row r="89" spans="1:11" ht="14.25" customHeight="1">
      <c r="A89" s="469"/>
      <c r="K89" s="470"/>
    </row>
    <row r="90" spans="1:11" ht="14.25" customHeight="1">
      <c r="A90" s="469"/>
      <c r="K90" s="470"/>
    </row>
    <row r="91" spans="1:11" ht="14.25" customHeight="1">
      <c r="A91" s="469"/>
      <c r="K91" s="470"/>
    </row>
    <row r="92" spans="1:11" ht="14.25" customHeight="1">
      <c r="A92" s="469"/>
      <c r="K92" s="470"/>
    </row>
    <row r="93" spans="1:11" ht="14.25" customHeight="1">
      <c r="A93" s="469"/>
      <c r="K93" s="470"/>
    </row>
    <row r="94" spans="1:11" ht="14.25" customHeight="1">
      <c r="A94" s="469"/>
      <c r="K94" s="470"/>
    </row>
    <row r="95" spans="1:11" ht="14.25" customHeight="1">
      <c r="A95" s="469"/>
      <c r="K95" s="470"/>
    </row>
    <row r="96" spans="1:11" ht="14.25" customHeight="1">
      <c r="A96" s="469"/>
      <c r="K96" s="470"/>
    </row>
    <row r="97" spans="1:11" ht="14.25" customHeight="1">
      <c r="A97" s="469"/>
      <c r="K97" s="470"/>
    </row>
    <row r="98" spans="1:11" ht="14.25" customHeight="1">
      <c r="A98" s="469"/>
      <c r="K98" s="470"/>
    </row>
    <row r="99" spans="1:11" ht="14.25" customHeight="1">
      <c r="A99" s="469"/>
      <c r="K99" s="470"/>
    </row>
    <row r="100" spans="1:11" ht="14.25" customHeight="1">
      <c r="A100" s="469"/>
      <c r="K100" s="470"/>
    </row>
    <row r="101" spans="1:11" ht="14.25" customHeight="1">
      <c r="A101" s="469"/>
      <c r="K101" s="470"/>
    </row>
    <row r="102" spans="1:11" ht="14.25" customHeight="1">
      <c r="A102" s="469"/>
      <c r="K102" s="470"/>
    </row>
    <row r="103" spans="1:11" ht="14.25" customHeight="1">
      <c r="A103" s="469"/>
      <c r="K103" s="470"/>
    </row>
    <row r="104" spans="1:11" ht="14.25" customHeight="1">
      <c r="A104" s="469"/>
      <c r="K104" s="470"/>
    </row>
    <row r="105" spans="1:11" ht="14.25" customHeight="1">
      <c r="A105" s="469"/>
      <c r="K105" s="470"/>
    </row>
    <row r="106" spans="1:11" ht="14.25" customHeight="1">
      <c r="A106" s="469"/>
      <c r="K106" s="470"/>
    </row>
    <row r="107" spans="1:11" ht="14.25" customHeight="1">
      <c r="A107" s="469"/>
      <c r="K107" s="470"/>
    </row>
    <row r="108" spans="1:11" ht="14.25" customHeight="1">
      <c r="A108" s="469"/>
      <c r="K108" s="470"/>
    </row>
    <row r="109" spans="1:11" ht="14.25" customHeight="1">
      <c r="A109" s="469"/>
      <c r="K109" s="470"/>
    </row>
    <row r="110" spans="1:11" ht="14.25" customHeight="1">
      <c r="A110" s="469"/>
      <c r="K110" s="470"/>
    </row>
    <row r="111" spans="1:11" ht="14.25" customHeight="1">
      <c r="A111" s="469"/>
      <c r="K111" s="470"/>
    </row>
    <row r="112" spans="1:11" ht="14.25" customHeight="1">
      <c r="A112" s="469"/>
      <c r="K112" s="470"/>
    </row>
    <row r="113" spans="1:11" ht="14.25" customHeight="1">
      <c r="A113" s="469"/>
      <c r="K113" s="470"/>
    </row>
    <row r="114" spans="1:11" ht="14.25" customHeight="1">
      <c r="A114" s="469"/>
      <c r="K114" s="470"/>
    </row>
    <row r="115" spans="1:11" ht="14.25" customHeight="1">
      <c r="A115" s="469"/>
      <c r="K115" s="470"/>
    </row>
    <row r="116" spans="1:11" ht="14.25" customHeight="1">
      <c r="A116" s="469"/>
      <c r="K116" s="470"/>
    </row>
    <row r="117" spans="1:11" ht="14.25" customHeight="1">
      <c r="A117" s="469"/>
      <c r="K117" s="470"/>
    </row>
    <row r="118" spans="1:11" ht="14.25" customHeight="1">
      <c r="A118" s="469"/>
      <c r="K118" s="470"/>
    </row>
    <row r="119" spans="1:11" ht="14.25" customHeight="1">
      <c r="A119" s="469"/>
      <c r="K119" s="470"/>
    </row>
    <row r="120" spans="1:11" ht="14.25" customHeight="1">
      <c r="A120" s="469"/>
      <c r="K120" s="470"/>
    </row>
    <row r="121" spans="1:11" ht="14.25" customHeight="1">
      <c r="A121" s="469"/>
      <c r="K121" s="470"/>
    </row>
    <row r="122" spans="1:11" ht="14.25" customHeight="1">
      <c r="A122" s="469"/>
      <c r="K122" s="470"/>
    </row>
    <row r="123" spans="1:11" ht="14.25" customHeight="1">
      <c r="A123" s="469"/>
      <c r="K123" s="470"/>
    </row>
    <row r="124" spans="1:11" ht="14.25" customHeight="1">
      <c r="A124" s="469"/>
      <c r="K124" s="470"/>
    </row>
    <row r="125" spans="1:11" ht="14.25" customHeight="1">
      <c r="A125" s="469"/>
      <c r="K125" s="470"/>
    </row>
    <row r="126" spans="1:11" ht="14.25" customHeight="1">
      <c r="A126" s="469"/>
      <c r="K126" s="470"/>
    </row>
    <row r="127" spans="1:11" ht="14.25" customHeight="1">
      <c r="A127" s="469"/>
      <c r="K127" s="470"/>
    </row>
    <row r="128" spans="1:11" ht="14.25" customHeight="1">
      <c r="A128" s="469"/>
      <c r="K128" s="470"/>
    </row>
    <row r="129" spans="1:11" ht="14.25" customHeight="1">
      <c r="A129" s="469"/>
      <c r="K129" s="470"/>
    </row>
    <row r="130" spans="1:11" ht="14.25" customHeight="1">
      <c r="A130" s="469"/>
      <c r="K130" s="470"/>
    </row>
    <row r="131" spans="1:11" ht="14.25" customHeight="1">
      <c r="A131" s="469"/>
      <c r="K131" s="470"/>
    </row>
    <row r="132" spans="1:11" ht="14.25" customHeight="1">
      <c r="A132" s="469"/>
      <c r="K132" s="470"/>
    </row>
    <row r="133" spans="1:11" ht="14.25" customHeight="1">
      <c r="A133" s="469"/>
      <c r="K133" s="470"/>
    </row>
    <row r="134" spans="1:11" ht="14.25" customHeight="1">
      <c r="A134" s="469"/>
      <c r="K134" s="470"/>
    </row>
    <row r="135" spans="1:11" ht="14.25" customHeight="1">
      <c r="A135" s="469"/>
      <c r="K135" s="470"/>
    </row>
    <row r="136" spans="1:11" ht="14.25" customHeight="1">
      <c r="A136" s="469"/>
      <c r="K136" s="470"/>
    </row>
    <row r="137" spans="1:11" ht="14.25" customHeight="1">
      <c r="A137" s="469"/>
      <c r="K137" s="470"/>
    </row>
    <row r="138" spans="1:11" ht="14.25" customHeight="1">
      <c r="A138" s="469"/>
      <c r="K138" s="470"/>
    </row>
    <row r="139" spans="1:11" ht="14.25" customHeight="1">
      <c r="A139" s="469"/>
      <c r="K139" s="470"/>
    </row>
    <row r="140" spans="1:11" ht="14.25" customHeight="1">
      <c r="A140" s="469"/>
      <c r="K140" s="470"/>
    </row>
    <row r="141" spans="1:11" ht="14.25" customHeight="1">
      <c r="A141" s="469"/>
      <c r="K141" s="470"/>
    </row>
    <row r="142" spans="1:11" ht="14.25" customHeight="1">
      <c r="A142" s="469"/>
      <c r="K142" s="470"/>
    </row>
    <row r="143" spans="1:11" ht="14.25" customHeight="1">
      <c r="A143" s="469"/>
      <c r="K143" s="470"/>
    </row>
    <row r="144" spans="1:11" ht="14.25" customHeight="1">
      <c r="A144" s="469"/>
      <c r="K144" s="470"/>
    </row>
    <row r="145" spans="1:11" ht="14.25" customHeight="1">
      <c r="A145" s="469"/>
      <c r="K145" s="470"/>
    </row>
    <row r="146" spans="1:11" ht="14.25" customHeight="1">
      <c r="A146" s="469"/>
      <c r="K146" s="470"/>
    </row>
    <row r="147" spans="1:11" ht="14.25" customHeight="1">
      <c r="A147" s="469"/>
      <c r="K147" s="470"/>
    </row>
    <row r="148" spans="1:11" ht="14.25" customHeight="1">
      <c r="A148" s="469"/>
      <c r="K148" s="470"/>
    </row>
    <row r="149" spans="1:11" ht="14.25" customHeight="1">
      <c r="A149" s="469"/>
      <c r="K149" s="470"/>
    </row>
    <row r="150" spans="1:11" ht="14.25" customHeight="1">
      <c r="A150" s="469"/>
      <c r="K150" s="470"/>
    </row>
    <row r="151" spans="1:11" ht="14.25" customHeight="1">
      <c r="A151" s="469"/>
      <c r="K151" s="470"/>
    </row>
    <row r="152" spans="1:11" ht="14.25" customHeight="1">
      <c r="A152" s="469"/>
      <c r="K152" s="470"/>
    </row>
    <row r="153" spans="1:11" ht="14.25" customHeight="1">
      <c r="A153" s="469"/>
      <c r="K153" s="470"/>
    </row>
    <row r="154" spans="1:11" ht="14.25" customHeight="1">
      <c r="A154" s="469"/>
      <c r="K154" s="470"/>
    </row>
    <row r="155" spans="1:11" ht="14.25" customHeight="1">
      <c r="A155" s="469"/>
      <c r="K155" s="470"/>
    </row>
    <row r="156" spans="1:11" ht="14.25" customHeight="1">
      <c r="A156" s="469"/>
      <c r="K156" s="470"/>
    </row>
    <row r="157" spans="1:11" ht="14.25" customHeight="1">
      <c r="A157" s="469"/>
      <c r="K157" s="470"/>
    </row>
    <row r="158" spans="1:11" ht="14.25" customHeight="1">
      <c r="A158" s="469"/>
      <c r="K158" s="470"/>
    </row>
    <row r="159" spans="1:11" ht="14.25" customHeight="1">
      <c r="A159" s="469"/>
      <c r="K159" s="470"/>
    </row>
    <row r="160" spans="1:11" ht="14.25" customHeight="1">
      <c r="A160" s="469"/>
      <c r="K160" s="470"/>
    </row>
    <row r="161" spans="1:11" ht="14.25" customHeight="1">
      <c r="A161" s="469"/>
      <c r="K161" s="470"/>
    </row>
    <row r="162" spans="1:11" ht="14.25" customHeight="1">
      <c r="A162" s="469"/>
      <c r="K162" s="470"/>
    </row>
    <row r="163" spans="1:11" ht="14.25" customHeight="1">
      <c r="A163" s="469"/>
      <c r="K163" s="470"/>
    </row>
    <row r="164" spans="1:11" ht="14.25" customHeight="1">
      <c r="A164" s="469"/>
      <c r="K164" s="470"/>
    </row>
    <row r="165" spans="1:11" ht="14.25" customHeight="1">
      <c r="A165" s="469"/>
      <c r="K165" s="470"/>
    </row>
    <row r="166" spans="1:11" ht="14.25" customHeight="1">
      <c r="A166" s="469"/>
      <c r="K166" s="470"/>
    </row>
    <row r="167" spans="1:11" ht="14.25" customHeight="1">
      <c r="A167" s="469"/>
      <c r="K167" s="470"/>
    </row>
    <row r="168" spans="1:11" ht="14.25" customHeight="1">
      <c r="A168" s="469"/>
      <c r="K168" s="470"/>
    </row>
    <row r="169" spans="1:11" ht="14.25" customHeight="1">
      <c r="A169" s="469"/>
      <c r="K169" s="470"/>
    </row>
    <row r="170" spans="1:11" ht="14.25" customHeight="1">
      <c r="A170" s="469"/>
      <c r="K170" s="470"/>
    </row>
    <row r="171" spans="1:11" ht="14.25" customHeight="1">
      <c r="A171" s="469"/>
      <c r="K171" s="470"/>
    </row>
    <row r="172" spans="1:11" ht="14.25" customHeight="1">
      <c r="A172" s="469"/>
      <c r="K172" s="470"/>
    </row>
    <row r="173" spans="1:11" ht="14.25" customHeight="1">
      <c r="A173" s="469"/>
      <c r="K173" s="470"/>
    </row>
    <row r="174" spans="1:11" ht="14.25" customHeight="1">
      <c r="A174" s="469"/>
      <c r="K174" s="470"/>
    </row>
    <row r="175" spans="1:11" ht="14.25" customHeight="1">
      <c r="A175" s="469"/>
      <c r="K175" s="470"/>
    </row>
    <row r="176" spans="1:11" ht="14.25" customHeight="1">
      <c r="A176" s="469"/>
      <c r="K176" s="470"/>
    </row>
    <row r="177" spans="1:11" ht="14.25" customHeight="1">
      <c r="A177" s="469"/>
      <c r="K177" s="470"/>
    </row>
    <row r="178" spans="1:11" ht="14.25" customHeight="1">
      <c r="A178" s="469"/>
      <c r="K178" s="470"/>
    </row>
    <row r="179" spans="1:11" ht="14.25" customHeight="1">
      <c r="A179" s="469"/>
      <c r="K179" s="470"/>
    </row>
    <row r="180" spans="1:11" ht="14.25" customHeight="1">
      <c r="A180" s="469"/>
      <c r="K180" s="470"/>
    </row>
    <row r="181" spans="1:11" ht="14.25" customHeight="1">
      <c r="A181" s="469"/>
      <c r="K181" s="470"/>
    </row>
    <row r="182" spans="1:11" ht="14.25" customHeight="1">
      <c r="A182" s="469"/>
      <c r="K182" s="470"/>
    </row>
    <row r="183" spans="1:11" ht="14.25" customHeight="1">
      <c r="A183" s="469"/>
      <c r="K183" s="470"/>
    </row>
    <row r="184" spans="1:11" ht="14.25" customHeight="1">
      <c r="A184" s="469"/>
      <c r="K184" s="470"/>
    </row>
    <row r="185" spans="1:11" ht="14.25" customHeight="1">
      <c r="A185" s="469"/>
      <c r="K185" s="470"/>
    </row>
    <row r="186" spans="1:11" ht="14.25" customHeight="1">
      <c r="A186" s="469"/>
      <c r="K186" s="470"/>
    </row>
    <row r="187" spans="1:11" ht="14.25" customHeight="1">
      <c r="A187" s="469"/>
      <c r="K187" s="470"/>
    </row>
    <row r="188" spans="1:11" ht="14.25" customHeight="1">
      <c r="A188" s="469"/>
      <c r="K188" s="470"/>
    </row>
    <row r="189" spans="1:11" ht="14.25" customHeight="1">
      <c r="A189" s="469"/>
      <c r="K189" s="470"/>
    </row>
    <row r="190" spans="1:11" ht="14.25" customHeight="1">
      <c r="A190" s="469"/>
      <c r="K190" s="470"/>
    </row>
    <row r="191" spans="1:11" ht="14.25" customHeight="1">
      <c r="A191" s="469"/>
      <c r="K191" s="470"/>
    </row>
    <row r="192" spans="1:11" ht="14.25" customHeight="1">
      <c r="A192" s="469"/>
      <c r="K192" s="470"/>
    </row>
    <row r="193" spans="1:11" ht="14.25" customHeight="1">
      <c r="A193" s="469"/>
      <c r="K193" s="470"/>
    </row>
    <row r="194" spans="1:11" ht="14.25" customHeight="1">
      <c r="A194" s="469"/>
      <c r="K194" s="470"/>
    </row>
    <row r="195" spans="1:11" ht="14.25" customHeight="1">
      <c r="A195" s="469"/>
      <c r="K195" s="470"/>
    </row>
    <row r="196" spans="1:11" ht="14.25" customHeight="1">
      <c r="A196" s="469"/>
      <c r="K196" s="470"/>
    </row>
    <row r="197" spans="1:11" ht="14.25" customHeight="1">
      <c r="A197" s="469"/>
      <c r="K197" s="470"/>
    </row>
    <row r="198" spans="1:11" ht="14.25" customHeight="1">
      <c r="A198" s="469"/>
      <c r="K198" s="470"/>
    </row>
    <row r="199" spans="1:11" ht="14.25" customHeight="1">
      <c r="A199" s="469"/>
      <c r="K199" s="470"/>
    </row>
    <row r="200" spans="1:11" ht="14.25" customHeight="1">
      <c r="A200" s="469"/>
      <c r="K200" s="470"/>
    </row>
    <row r="201" spans="1:11" ht="14.25" customHeight="1">
      <c r="A201" s="469"/>
      <c r="K201" s="470"/>
    </row>
    <row r="202" spans="1:11" ht="14.25" customHeight="1">
      <c r="A202" s="469"/>
      <c r="K202" s="470"/>
    </row>
    <row r="203" spans="1:11" ht="14.25" customHeight="1">
      <c r="A203" s="469"/>
      <c r="K203" s="470"/>
    </row>
    <row r="204" spans="1:11" ht="14.25" customHeight="1">
      <c r="A204" s="469"/>
      <c r="K204" s="470"/>
    </row>
    <row r="205" spans="1:11" ht="14.25" customHeight="1">
      <c r="A205" s="469"/>
      <c r="K205" s="470"/>
    </row>
    <row r="206" spans="1:11" ht="14.25" customHeight="1">
      <c r="A206" s="469"/>
      <c r="K206" s="470"/>
    </row>
    <row r="207" spans="1:11" ht="14.25" customHeight="1">
      <c r="A207" s="469"/>
      <c r="K207" s="470"/>
    </row>
    <row r="208" spans="1:11" ht="14.25" customHeight="1">
      <c r="A208" s="469"/>
      <c r="K208" s="470"/>
    </row>
    <row r="209" spans="1:11" ht="14.25" customHeight="1">
      <c r="A209" s="469"/>
      <c r="K209" s="470"/>
    </row>
    <row r="210" spans="1:11" ht="14.25" customHeight="1">
      <c r="A210" s="469"/>
      <c r="K210" s="470"/>
    </row>
    <row r="211" spans="1:11" ht="14.25" customHeight="1">
      <c r="A211" s="469"/>
      <c r="K211" s="470"/>
    </row>
    <row r="212" spans="1:11" ht="14.25" customHeight="1">
      <c r="A212" s="469"/>
      <c r="K212" s="470"/>
    </row>
    <row r="213" spans="1:11" ht="14.25" customHeight="1">
      <c r="A213" s="469"/>
      <c r="K213" s="470"/>
    </row>
    <row r="214" spans="1:11" ht="14.25" customHeight="1">
      <c r="A214" s="469"/>
      <c r="K214" s="470"/>
    </row>
    <row r="215" spans="1:11" ht="14.25" customHeight="1">
      <c r="A215" s="469"/>
      <c r="K215" s="470"/>
    </row>
    <row r="216" spans="1:11" ht="14.25" customHeight="1">
      <c r="A216" s="469"/>
      <c r="K216" s="470"/>
    </row>
    <row r="217" spans="1:11" ht="14.25" customHeight="1">
      <c r="A217" s="469"/>
      <c r="K217" s="470"/>
    </row>
    <row r="218" spans="1:11" ht="14.25" customHeight="1">
      <c r="A218" s="469"/>
      <c r="K218" s="470"/>
    </row>
    <row r="219" spans="1:11" ht="14.25" customHeight="1">
      <c r="A219" s="469"/>
      <c r="K219" s="470"/>
    </row>
    <row r="220" spans="1:11" ht="14.25" customHeight="1">
      <c r="A220" s="469"/>
      <c r="K220" s="470"/>
    </row>
    <row r="221" spans="1:11" ht="14.25" customHeight="1">
      <c r="A221" s="469"/>
      <c r="K221" s="470"/>
    </row>
    <row r="222" spans="1:11" ht="14.25" customHeight="1">
      <c r="A222" s="469"/>
      <c r="K222" s="470"/>
    </row>
    <row r="223" spans="1:11" ht="14.25" customHeight="1">
      <c r="A223" s="469"/>
      <c r="K223" s="470"/>
    </row>
    <row r="224" spans="1:11" ht="14.25" customHeight="1">
      <c r="A224" s="469"/>
      <c r="K224" s="470"/>
    </row>
    <row r="225" spans="1:11" ht="14.25" customHeight="1">
      <c r="A225" s="469"/>
      <c r="K225" s="470"/>
    </row>
    <row r="226" spans="1:11" ht="14.25" customHeight="1">
      <c r="A226" s="469"/>
      <c r="K226" s="470"/>
    </row>
    <row r="227" spans="1:11" ht="14.25" customHeight="1">
      <c r="A227" s="469"/>
      <c r="K227" s="470"/>
    </row>
    <row r="228" spans="1:11" ht="14.25" customHeight="1">
      <c r="A228" s="469"/>
      <c r="K228" s="470"/>
    </row>
    <row r="229" spans="1:11" ht="14.25" customHeight="1">
      <c r="A229" s="469"/>
      <c r="K229" s="470"/>
    </row>
    <row r="230" spans="1:11" ht="14.25" customHeight="1">
      <c r="A230" s="469"/>
      <c r="K230" s="470"/>
    </row>
    <row r="231" spans="1:11" ht="14.25" customHeight="1">
      <c r="A231" s="469"/>
      <c r="K231" s="470"/>
    </row>
    <row r="232" spans="1:11" ht="14.25" customHeight="1">
      <c r="A232" s="469"/>
      <c r="K232" s="470"/>
    </row>
    <row r="233" spans="1:11" ht="14.25" customHeight="1">
      <c r="A233" s="469"/>
      <c r="K233" s="470"/>
    </row>
    <row r="234" spans="1:11" ht="14.25" customHeight="1">
      <c r="A234" s="469"/>
      <c r="K234" s="470"/>
    </row>
    <row r="235" spans="1:11" ht="14.25" customHeight="1">
      <c r="A235" s="469"/>
      <c r="K235" s="470"/>
    </row>
    <row r="236" spans="1:11" ht="14.25" customHeight="1">
      <c r="A236" s="469"/>
      <c r="K236" s="470"/>
    </row>
    <row r="237" spans="1:11" ht="14.25" customHeight="1">
      <c r="A237" s="469"/>
      <c r="K237" s="470"/>
    </row>
    <row r="238" spans="1:11" ht="14.25" customHeight="1">
      <c r="A238" s="469"/>
      <c r="K238" s="470"/>
    </row>
    <row r="239" spans="1:11" ht="14.25" customHeight="1">
      <c r="A239" s="469"/>
      <c r="K239" s="470"/>
    </row>
    <row r="240" spans="1:11" ht="14.25" customHeight="1">
      <c r="A240" s="469"/>
      <c r="K240" s="470"/>
    </row>
    <row r="241" spans="1:11" ht="14.25" customHeight="1">
      <c r="A241" s="469"/>
      <c r="K241" s="470"/>
    </row>
    <row r="242" spans="1:11" ht="14.25" customHeight="1">
      <c r="A242" s="469"/>
      <c r="K242" s="470"/>
    </row>
    <row r="243" spans="1:11" ht="14.25" customHeight="1">
      <c r="A243" s="469"/>
      <c r="K243" s="470"/>
    </row>
    <row r="244" spans="1:11" ht="14.25" customHeight="1">
      <c r="A244" s="469"/>
      <c r="K244" s="470"/>
    </row>
    <row r="245" spans="1:11" ht="14.25" customHeight="1">
      <c r="A245" s="469"/>
      <c r="K245" s="470"/>
    </row>
    <row r="246" spans="1:11" ht="14.25" customHeight="1">
      <c r="A246" s="469"/>
      <c r="K246" s="470"/>
    </row>
    <row r="247" spans="1:11" ht="14.25" customHeight="1">
      <c r="A247" s="469"/>
      <c r="K247" s="470"/>
    </row>
    <row r="248" spans="1:11" ht="14.25" customHeight="1">
      <c r="A248" s="469"/>
      <c r="K248" s="470"/>
    </row>
    <row r="249" spans="1:11" ht="14.25" customHeight="1">
      <c r="A249" s="469"/>
      <c r="K249" s="470"/>
    </row>
    <row r="250" spans="1:11" ht="14.25" customHeight="1">
      <c r="A250" s="469"/>
      <c r="K250" s="470"/>
    </row>
    <row r="251" spans="1:11" ht="14.25" customHeight="1">
      <c r="A251" s="469"/>
      <c r="K251" s="470"/>
    </row>
    <row r="252" spans="1:11" ht="14.25" customHeight="1">
      <c r="A252" s="469"/>
      <c r="K252" s="470"/>
    </row>
    <row r="253" spans="1:11" ht="14.25" customHeight="1">
      <c r="A253" s="469"/>
      <c r="K253" s="470"/>
    </row>
    <row r="254" spans="1:11" ht="14.25" customHeight="1">
      <c r="A254" s="469"/>
      <c r="K254" s="470"/>
    </row>
    <row r="255" spans="1:11" ht="14.25" customHeight="1">
      <c r="A255" s="469"/>
      <c r="K255" s="470"/>
    </row>
    <row r="256" spans="1:11" ht="14.25" customHeight="1">
      <c r="A256" s="469"/>
      <c r="K256" s="470"/>
    </row>
    <row r="257" spans="1:11" ht="14.25" customHeight="1">
      <c r="A257" s="469"/>
      <c r="K257" s="470"/>
    </row>
    <row r="258" spans="1:11" ht="14.25" customHeight="1">
      <c r="A258" s="469"/>
      <c r="K258" s="470"/>
    </row>
    <row r="259" spans="1:11" ht="14.25" customHeight="1">
      <c r="A259" s="469"/>
      <c r="K259" s="470"/>
    </row>
    <row r="260" spans="1:11" ht="14.25" customHeight="1">
      <c r="A260" s="469"/>
      <c r="K260" s="470"/>
    </row>
    <row r="261" spans="1:11" ht="14.25" customHeight="1">
      <c r="A261" s="469"/>
      <c r="K261" s="470"/>
    </row>
    <row r="262" spans="1:11" ht="14.25" customHeight="1">
      <c r="A262" s="469"/>
      <c r="K262" s="470"/>
    </row>
    <row r="263" spans="1:11" ht="14.25" customHeight="1">
      <c r="A263" s="469"/>
      <c r="K263" s="470"/>
    </row>
    <row r="264" spans="1:11" ht="14.25" customHeight="1">
      <c r="A264" s="469"/>
      <c r="K264" s="470"/>
    </row>
    <row r="265" spans="1:11" ht="14.25" customHeight="1">
      <c r="A265" s="469"/>
      <c r="K265" s="470"/>
    </row>
    <row r="266" spans="1:11" ht="14.25" customHeight="1">
      <c r="A266" s="469"/>
      <c r="K266" s="470"/>
    </row>
    <row r="267" spans="1:11" ht="14.25" customHeight="1">
      <c r="A267" s="469"/>
      <c r="K267" s="470"/>
    </row>
    <row r="268" spans="1:11" ht="14.25" customHeight="1">
      <c r="A268" s="469"/>
      <c r="K268" s="470"/>
    </row>
    <row r="269" spans="1:11" ht="14.25" customHeight="1">
      <c r="A269" s="469"/>
      <c r="K269" s="470"/>
    </row>
    <row r="270" spans="1:11" ht="14.25" customHeight="1">
      <c r="A270" s="469"/>
      <c r="K270" s="470"/>
    </row>
    <row r="271" spans="1:11" ht="14.25" customHeight="1">
      <c r="A271" s="469"/>
      <c r="K271" s="470"/>
    </row>
    <row r="272" spans="1:11" ht="14.25" customHeight="1">
      <c r="A272" s="469"/>
      <c r="K272" s="470"/>
    </row>
    <row r="273" spans="1:11" ht="14.25" customHeight="1">
      <c r="A273" s="469"/>
      <c r="K273" s="470"/>
    </row>
    <row r="274" spans="1:11" ht="14.25" customHeight="1">
      <c r="A274" s="469"/>
      <c r="K274" s="470"/>
    </row>
    <row r="275" spans="1:11" ht="14.25" customHeight="1">
      <c r="A275" s="469"/>
      <c r="K275" s="470"/>
    </row>
    <row r="276" spans="1:11" ht="14.25" customHeight="1">
      <c r="A276" s="469"/>
      <c r="K276" s="470"/>
    </row>
    <row r="277" spans="1:11" ht="14.25" customHeight="1">
      <c r="A277" s="469"/>
      <c r="K277" s="470"/>
    </row>
    <row r="278" spans="1:11" ht="14.25" customHeight="1">
      <c r="A278" s="469"/>
      <c r="K278" s="470"/>
    </row>
    <row r="279" spans="1:11" ht="14.25" customHeight="1">
      <c r="A279" s="469"/>
      <c r="K279" s="470"/>
    </row>
    <row r="280" spans="1:11" ht="14.25" customHeight="1">
      <c r="A280" s="469"/>
      <c r="K280" s="470"/>
    </row>
    <row r="281" spans="1:11" ht="14.25" customHeight="1">
      <c r="A281" s="469"/>
      <c r="K281" s="470"/>
    </row>
    <row r="282" spans="1:11" ht="14.25" customHeight="1">
      <c r="A282" s="469"/>
      <c r="K282" s="470"/>
    </row>
    <row r="283" spans="1:11" ht="14.25" customHeight="1">
      <c r="A283" s="469"/>
      <c r="K283" s="470"/>
    </row>
    <row r="284" spans="1:11" ht="14.25" customHeight="1">
      <c r="A284" s="469"/>
      <c r="K284" s="470"/>
    </row>
    <row r="285" spans="1:11" ht="14.25" customHeight="1">
      <c r="A285" s="469"/>
      <c r="K285" s="470"/>
    </row>
    <row r="286" spans="1:11" ht="14.25" customHeight="1">
      <c r="A286" s="469"/>
      <c r="K286" s="470"/>
    </row>
    <row r="287" spans="1:11" ht="14.25" customHeight="1">
      <c r="A287" s="469"/>
      <c r="K287" s="470"/>
    </row>
    <row r="288" spans="1:11" ht="14.25" customHeight="1">
      <c r="A288" s="469"/>
      <c r="K288" s="470"/>
    </row>
    <row r="289" spans="1:11" ht="14.25" customHeight="1">
      <c r="A289" s="469"/>
      <c r="K289" s="470"/>
    </row>
    <row r="290" spans="1:11" ht="14.25" customHeight="1">
      <c r="A290" s="469"/>
      <c r="K290" s="470"/>
    </row>
    <row r="291" spans="1:11" ht="14.25" customHeight="1">
      <c r="A291" s="469"/>
      <c r="K291" s="470"/>
    </row>
    <row r="292" spans="1:11" ht="14.25" customHeight="1">
      <c r="A292" s="469"/>
      <c r="K292" s="470"/>
    </row>
    <row r="293" spans="1:11" ht="14.25" customHeight="1">
      <c r="A293" s="469"/>
      <c r="K293" s="470"/>
    </row>
    <row r="294" spans="1:11" ht="14.25" customHeight="1">
      <c r="A294" s="469"/>
      <c r="K294" s="470"/>
    </row>
    <row r="295" spans="1:11" ht="14.25" customHeight="1">
      <c r="A295" s="469"/>
      <c r="K295" s="470"/>
    </row>
    <row r="296" spans="1:11" ht="14.25" customHeight="1">
      <c r="A296" s="469"/>
      <c r="K296" s="470"/>
    </row>
    <row r="297" spans="1:11" ht="14.25" customHeight="1">
      <c r="A297" s="469"/>
      <c r="K297" s="470"/>
    </row>
    <row r="298" spans="1:11" ht="14.25" customHeight="1">
      <c r="A298" s="469"/>
      <c r="K298" s="470"/>
    </row>
    <row r="299" spans="1:11" ht="14.25" customHeight="1">
      <c r="A299" s="469"/>
      <c r="K299" s="470"/>
    </row>
    <row r="300" spans="1:11" ht="14.25" customHeight="1">
      <c r="A300" s="469"/>
      <c r="K300" s="470"/>
    </row>
    <row r="301" spans="1:11" ht="14.25" customHeight="1">
      <c r="A301" s="469"/>
      <c r="K301" s="470"/>
    </row>
    <row r="302" spans="1:11" ht="14.25" customHeight="1">
      <c r="A302" s="469"/>
      <c r="K302" s="470"/>
    </row>
    <row r="303" spans="1:11" ht="14.25" customHeight="1">
      <c r="A303" s="469"/>
      <c r="K303" s="470"/>
    </row>
    <row r="304" spans="1:11" ht="14.25" customHeight="1">
      <c r="A304" s="469"/>
      <c r="K304" s="470"/>
    </row>
    <row r="305" spans="1:11" ht="14.25" customHeight="1">
      <c r="A305" s="469"/>
      <c r="K305" s="470"/>
    </row>
    <row r="306" spans="1:11" ht="14.25" customHeight="1">
      <c r="A306" s="469"/>
      <c r="K306" s="470"/>
    </row>
    <row r="307" spans="1:11" ht="14.25" customHeight="1">
      <c r="A307" s="469"/>
      <c r="K307" s="470"/>
    </row>
    <row r="308" spans="1:11" ht="14.25" customHeight="1">
      <c r="A308" s="469"/>
      <c r="K308" s="470"/>
    </row>
    <row r="309" spans="1:11" ht="14.25" customHeight="1">
      <c r="A309" s="469"/>
      <c r="K309" s="470"/>
    </row>
    <row r="310" spans="1:11" ht="14.25" customHeight="1">
      <c r="A310" s="469"/>
      <c r="K310" s="470"/>
    </row>
    <row r="311" spans="1:11" ht="14.25" customHeight="1">
      <c r="A311" s="469"/>
      <c r="K311" s="470"/>
    </row>
    <row r="312" spans="1:11" ht="14.25" customHeight="1">
      <c r="A312" s="469"/>
      <c r="K312" s="470"/>
    </row>
    <row r="313" spans="1:11" ht="14.25" customHeight="1">
      <c r="A313" s="469"/>
      <c r="K313" s="470"/>
    </row>
    <row r="314" spans="1:11" ht="14.25" customHeight="1">
      <c r="A314" s="469"/>
      <c r="K314" s="470"/>
    </row>
    <row r="315" spans="1:11" ht="14.25" customHeight="1">
      <c r="A315" s="469"/>
      <c r="K315" s="470"/>
    </row>
    <row r="316" spans="1:11" ht="14.25" customHeight="1">
      <c r="A316" s="469"/>
      <c r="K316" s="470"/>
    </row>
    <row r="317" spans="1:11" ht="14.25" customHeight="1">
      <c r="A317" s="469"/>
      <c r="K317" s="470"/>
    </row>
    <row r="318" spans="1:11" ht="14.25" customHeight="1">
      <c r="A318" s="469"/>
      <c r="K318" s="470"/>
    </row>
    <row r="319" spans="1:11" ht="14.25" customHeight="1">
      <c r="A319" s="469"/>
      <c r="K319" s="470"/>
    </row>
    <row r="320" spans="1:11" ht="14.25" customHeight="1">
      <c r="A320" s="469"/>
      <c r="K320" s="470"/>
    </row>
    <row r="321" spans="1:11" ht="14.25" customHeight="1">
      <c r="A321" s="469"/>
      <c r="K321" s="470"/>
    </row>
    <row r="322" spans="1:11" ht="14.25" customHeight="1">
      <c r="A322" s="469"/>
      <c r="K322" s="470"/>
    </row>
    <row r="323" spans="1:11" ht="14.25" customHeight="1">
      <c r="A323" s="469"/>
      <c r="K323" s="470"/>
    </row>
    <row r="324" spans="1:11" ht="14.25" customHeight="1">
      <c r="A324" s="469"/>
      <c r="K324" s="470"/>
    </row>
    <row r="325" spans="1:11" ht="14.25" customHeight="1">
      <c r="A325" s="469"/>
      <c r="K325" s="470"/>
    </row>
    <row r="326" spans="1:11" ht="14.25" customHeight="1">
      <c r="A326" s="469"/>
      <c r="K326" s="470"/>
    </row>
    <row r="327" spans="1:11" ht="14.25" customHeight="1">
      <c r="A327" s="469"/>
      <c r="K327" s="470"/>
    </row>
    <row r="328" spans="1:11" ht="14.25" customHeight="1">
      <c r="A328" s="469"/>
      <c r="K328" s="470"/>
    </row>
    <row r="329" spans="1:11" ht="14.25" customHeight="1">
      <c r="A329" s="469"/>
      <c r="K329" s="470"/>
    </row>
    <row r="330" spans="1:11" ht="14.25" customHeight="1">
      <c r="A330" s="469"/>
      <c r="K330" s="470"/>
    </row>
    <row r="331" spans="1:11" ht="14.25" customHeight="1">
      <c r="A331" s="469"/>
      <c r="K331" s="470"/>
    </row>
    <row r="332" spans="1:11" ht="14.25" customHeight="1">
      <c r="A332" s="469"/>
      <c r="K332" s="470"/>
    </row>
    <row r="333" spans="1:11" ht="14.25" customHeight="1">
      <c r="A333" s="469"/>
      <c r="K333" s="470"/>
    </row>
    <row r="334" spans="1:11" ht="14.25" customHeight="1">
      <c r="A334" s="469"/>
      <c r="K334" s="470"/>
    </row>
    <row r="335" spans="1:11" ht="14.25" customHeight="1">
      <c r="A335" s="469"/>
      <c r="K335" s="470"/>
    </row>
    <row r="336" spans="1:11" ht="14.25" customHeight="1">
      <c r="A336" s="469"/>
      <c r="K336" s="470"/>
    </row>
    <row r="337" spans="1:11" ht="14.25" customHeight="1">
      <c r="A337" s="469"/>
      <c r="K337" s="470"/>
    </row>
    <row r="338" spans="1:11" ht="14.25" customHeight="1">
      <c r="A338" s="469"/>
      <c r="K338" s="470"/>
    </row>
    <row r="339" spans="1:11" ht="14.25" customHeight="1">
      <c r="A339" s="469"/>
      <c r="K339" s="470"/>
    </row>
    <row r="340" spans="1:11" ht="14.25" customHeight="1">
      <c r="A340" s="469"/>
      <c r="K340" s="470"/>
    </row>
    <row r="341" spans="1:11" ht="14.25" customHeight="1">
      <c r="A341" s="469"/>
      <c r="K341" s="470"/>
    </row>
    <row r="342" spans="1:11" ht="14.25" customHeight="1">
      <c r="A342" s="469"/>
      <c r="K342" s="470"/>
    </row>
    <row r="343" spans="1:11" ht="14.25" customHeight="1">
      <c r="A343" s="469"/>
      <c r="K343" s="470"/>
    </row>
    <row r="344" spans="1:11" ht="14.25" customHeight="1">
      <c r="A344" s="469"/>
      <c r="K344" s="470"/>
    </row>
    <row r="345" spans="1:11" ht="14.25" customHeight="1">
      <c r="A345" s="469"/>
      <c r="K345" s="470"/>
    </row>
    <row r="346" spans="1:11" ht="14.25" customHeight="1">
      <c r="A346" s="469"/>
      <c r="K346" s="470"/>
    </row>
    <row r="347" spans="1:11" ht="14.25" customHeight="1">
      <c r="A347" s="469"/>
      <c r="K347" s="470"/>
    </row>
    <row r="348" spans="1:11" ht="14.25" customHeight="1">
      <c r="A348" s="469"/>
      <c r="K348" s="470"/>
    </row>
    <row r="349" spans="1:11" ht="14.25" customHeight="1">
      <c r="A349" s="469"/>
      <c r="K349" s="470"/>
    </row>
    <row r="350" spans="1:11" ht="14.25" customHeight="1">
      <c r="A350" s="469"/>
      <c r="K350" s="470"/>
    </row>
    <row r="351" spans="1:11" ht="14.25" customHeight="1">
      <c r="A351" s="469"/>
      <c r="K351" s="470"/>
    </row>
    <row r="352" spans="1:11" ht="14.25" customHeight="1">
      <c r="A352" s="469"/>
      <c r="K352" s="470"/>
    </row>
    <row r="353" spans="1:11" ht="14.25" customHeight="1">
      <c r="A353" s="469"/>
      <c r="K353" s="470"/>
    </row>
    <row r="354" spans="1:11" ht="14.25" customHeight="1">
      <c r="A354" s="469"/>
      <c r="K354" s="470"/>
    </row>
    <row r="355" spans="1:11" ht="14.25" customHeight="1">
      <c r="A355" s="469"/>
      <c r="K355" s="470"/>
    </row>
    <row r="356" spans="1:11" ht="14.25" customHeight="1">
      <c r="A356" s="469"/>
      <c r="K356" s="470"/>
    </row>
    <row r="357" spans="1:11" ht="14.25" customHeight="1">
      <c r="A357" s="469"/>
      <c r="K357" s="470"/>
    </row>
    <row r="358" spans="1:11" ht="14.25" customHeight="1">
      <c r="A358" s="469"/>
      <c r="K358" s="470"/>
    </row>
    <row r="359" spans="1:11" ht="14.25" customHeight="1">
      <c r="A359" s="469"/>
      <c r="K359" s="470"/>
    </row>
    <row r="360" spans="1:11" ht="14.25" customHeight="1">
      <c r="A360" s="469"/>
      <c r="K360" s="470"/>
    </row>
    <row r="361" spans="1:11" ht="14.25" customHeight="1">
      <c r="A361" s="469"/>
      <c r="K361" s="470"/>
    </row>
    <row r="362" spans="1:11" ht="14.25" customHeight="1">
      <c r="A362" s="469"/>
      <c r="K362" s="470"/>
    </row>
    <row r="363" spans="1:11" ht="14.25" customHeight="1">
      <c r="A363" s="469"/>
      <c r="K363" s="470"/>
    </row>
    <row r="364" spans="1:11" ht="14.25" customHeight="1">
      <c r="A364" s="469"/>
      <c r="K364" s="470"/>
    </row>
    <row r="365" spans="1:11" ht="14.25" customHeight="1">
      <c r="A365" s="469"/>
      <c r="K365" s="470"/>
    </row>
    <row r="366" spans="1:11" ht="14.25" customHeight="1">
      <c r="A366" s="469"/>
      <c r="K366" s="470"/>
    </row>
    <row r="367" spans="1:11" ht="14.25" customHeight="1">
      <c r="A367" s="469"/>
      <c r="K367" s="470"/>
    </row>
    <row r="368" spans="1:11" ht="14.25" customHeight="1">
      <c r="A368" s="469"/>
      <c r="K368" s="470"/>
    </row>
    <row r="369" spans="1:11" ht="14.25" customHeight="1">
      <c r="A369" s="469"/>
      <c r="K369" s="470"/>
    </row>
    <row r="370" spans="1:11" ht="14.25" customHeight="1">
      <c r="A370" s="469"/>
      <c r="K370" s="470"/>
    </row>
    <row r="371" spans="1:11" ht="14.25" customHeight="1">
      <c r="A371" s="469"/>
      <c r="K371" s="470"/>
    </row>
    <row r="372" spans="1:11" ht="14.25" customHeight="1">
      <c r="A372" s="469"/>
      <c r="K372" s="470"/>
    </row>
    <row r="373" spans="1:11" ht="14.25" customHeight="1">
      <c r="A373" s="469"/>
      <c r="K373" s="470"/>
    </row>
    <row r="374" spans="1:11" ht="14.25" customHeight="1">
      <c r="A374" s="469"/>
      <c r="K374" s="470"/>
    </row>
    <row r="375" spans="1:11" ht="14.25" customHeight="1">
      <c r="A375" s="469"/>
      <c r="K375" s="470"/>
    </row>
    <row r="376" spans="1:11" ht="14.25" customHeight="1">
      <c r="A376" s="469"/>
      <c r="K376" s="470"/>
    </row>
    <row r="377" spans="1:11" ht="14.25" customHeight="1">
      <c r="A377" s="469"/>
      <c r="K377" s="470"/>
    </row>
    <row r="378" spans="1:11" ht="14.25" customHeight="1">
      <c r="A378" s="469"/>
      <c r="K378" s="470"/>
    </row>
    <row r="379" spans="1:11" ht="14.25" customHeight="1">
      <c r="A379" s="469"/>
      <c r="K379" s="470"/>
    </row>
    <row r="380" spans="1:11" ht="14.25" customHeight="1">
      <c r="A380" s="469"/>
      <c r="K380" s="470"/>
    </row>
    <row r="381" spans="1:11" ht="14.25" customHeight="1">
      <c r="A381" s="469"/>
      <c r="K381" s="470"/>
    </row>
    <row r="382" spans="1:11" ht="14.25" customHeight="1">
      <c r="A382" s="469"/>
      <c r="K382" s="470"/>
    </row>
    <row r="383" spans="1:11" ht="14.25" customHeight="1">
      <c r="A383" s="469"/>
      <c r="K383" s="470"/>
    </row>
    <row r="384" spans="1:11" ht="14.25" customHeight="1">
      <c r="A384" s="469"/>
      <c r="K384" s="470"/>
    </row>
    <row r="385" spans="1:11" ht="14.25" customHeight="1">
      <c r="A385" s="469"/>
      <c r="K385" s="470"/>
    </row>
    <row r="386" spans="1:11" ht="14.25" customHeight="1">
      <c r="A386" s="469"/>
      <c r="K386" s="470"/>
    </row>
    <row r="387" spans="1:11" ht="14.25" customHeight="1">
      <c r="A387" s="469"/>
      <c r="K387" s="470"/>
    </row>
    <row r="388" spans="1:11" ht="14.25" customHeight="1">
      <c r="A388" s="469"/>
      <c r="K388" s="470"/>
    </row>
    <row r="389" spans="1:11" ht="14.25" customHeight="1">
      <c r="A389" s="469"/>
      <c r="K389" s="470"/>
    </row>
    <row r="390" spans="1:11" ht="14.25" customHeight="1">
      <c r="A390" s="469"/>
      <c r="K390" s="470"/>
    </row>
    <row r="391" spans="1:11" ht="14.25" customHeight="1">
      <c r="A391" s="469"/>
      <c r="K391" s="470"/>
    </row>
    <row r="392" spans="1:11" ht="14.25" customHeight="1">
      <c r="A392" s="469"/>
      <c r="K392" s="470"/>
    </row>
    <row r="393" spans="1:11" ht="14.25" customHeight="1">
      <c r="A393" s="469"/>
      <c r="K393" s="470"/>
    </row>
    <row r="394" spans="1:11" ht="14.25" customHeight="1">
      <c r="A394" s="469"/>
      <c r="K394" s="470"/>
    </row>
    <row r="395" spans="1:11" ht="14.25" customHeight="1">
      <c r="A395" s="469"/>
      <c r="K395" s="470"/>
    </row>
    <row r="396" spans="1:11" ht="14.25" customHeight="1">
      <c r="A396" s="469"/>
      <c r="K396" s="470"/>
    </row>
    <row r="397" spans="1:11" ht="14.25" customHeight="1">
      <c r="A397" s="469"/>
      <c r="K397" s="470"/>
    </row>
    <row r="398" spans="1:11" ht="14.25" customHeight="1">
      <c r="A398" s="469"/>
      <c r="K398" s="470"/>
    </row>
    <row r="399" spans="1:11" ht="14.25" customHeight="1">
      <c r="A399" s="469"/>
      <c r="K399" s="470"/>
    </row>
    <row r="400" spans="1:11" ht="14.25" customHeight="1">
      <c r="A400" s="469"/>
      <c r="K400" s="470"/>
    </row>
    <row r="401" spans="1:11" ht="14.25" customHeight="1">
      <c r="A401" s="469"/>
      <c r="K401" s="470"/>
    </row>
    <row r="402" spans="1:11" ht="14.25" customHeight="1">
      <c r="A402" s="469"/>
      <c r="K402" s="470"/>
    </row>
    <row r="403" spans="1:11" ht="14.25" customHeight="1">
      <c r="A403" s="469"/>
      <c r="K403" s="470"/>
    </row>
    <row r="404" spans="1:11" ht="14.25" customHeight="1">
      <c r="A404" s="469"/>
      <c r="K404" s="470"/>
    </row>
    <row r="405" spans="1:11" ht="14.25" customHeight="1">
      <c r="A405" s="469"/>
      <c r="K405" s="470"/>
    </row>
    <row r="406" spans="1:11" ht="14.25" customHeight="1">
      <c r="A406" s="469"/>
      <c r="K406" s="470"/>
    </row>
    <row r="407" spans="1:11" ht="14.25" customHeight="1">
      <c r="A407" s="469"/>
      <c r="K407" s="470"/>
    </row>
    <row r="408" spans="1:11" ht="14.25" customHeight="1">
      <c r="A408" s="469"/>
      <c r="K408" s="470"/>
    </row>
    <row r="409" spans="1:11" ht="14.25" customHeight="1">
      <c r="A409" s="469"/>
      <c r="K409" s="470"/>
    </row>
    <row r="410" spans="1:11" ht="14.25" customHeight="1">
      <c r="A410" s="469"/>
      <c r="K410" s="470"/>
    </row>
    <row r="411" spans="1:11" ht="14.25" customHeight="1">
      <c r="A411" s="469"/>
      <c r="K411" s="470"/>
    </row>
    <row r="412" spans="1:11" ht="14.25" customHeight="1">
      <c r="A412" s="469"/>
      <c r="K412" s="470"/>
    </row>
    <row r="413" spans="1:11" ht="14.25" customHeight="1">
      <c r="A413" s="469"/>
      <c r="K413" s="470"/>
    </row>
    <row r="414" spans="1:11" ht="14.25" customHeight="1">
      <c r="A414" s="469"/>
      <c r="K414" s="470"/>
    </row>
    <row r="415" spans="1:11" ht="14.25" customHeight="1">
      <c r="A415" s="469"/>
      <c r="K415" s="470"/>
    </row>
    <row r="416" spans="1:11" ht="14.25" customHeight="1">
      <c r="A416" s="469"/>
      <c r="K416" s="470"/>
    </row>
    <row r="417" spans="1:11" ht="14.25" customHeight="1">
      <c r="A417" s="469"/>
      <c r="K417" s="470"/>
    </row>
    <row r="418" spans="1:11" ht="14.25" customHeight="1">
      <c r="A418" s="469"/>
      <c r="K418" s="470"/>
    </row>
    <row r="419" spans="1:11" ht="14.25" customHeight="1">
      <c r="A419" s="469"/>
      <c r="K419" s="470"/>
    </row>
    <row r="420" spans="1:11" ht="14.25" customHeight="1">
      <c r="A420" s="469"/>
      <c r="K420" s="470"/>
    </row>
    <row r="421" spans="1:11" ht="14.25" customHeight="1">
      <c r="A421" s="469"/>
      <c r="K421" s="470"/>
    </row>
    <row r="422" spans="1:11" ht="14.25" customHeight="1">
      <c r="A422" s="469"/>
      <c r="K422" s="470"/>
    </row>
    <row r="423" spans="1:11" ht="14.25" customHeight="1">
      <c r="A423" s="469"/>
      <c r="K423" s="470"/>
    </row>
    <row r="424" spans="1:11" ht="14.25" customHeight="1">
      <c r="A424" s="469"/>
      <c r="K424" s="470"/>
    </row>
    <row r="425" spans="1:11" ht="14.25" customHeight="1">
      <c r="A425" s="469"/>
      <c r="K425" s="470"/>
    </row>
    <row r="426" spans="1:11" ht="14.25" customHeight="1">
      <c r="A426" s="469"/>
      <c r="K426" s="470"/>
    </row>
    <row r="427" spans="1:11" ht="14.25" customHeight="1">
      <c r="A427" s="469"/>
      <c r="K427" s="470"/>
    </row>
    <row r="428" spans="1:11" ht="14.25" customHeight="1">
      <c r="A428" s="469"/>
      <c r="K428" s="470"/>
    </row>
    <row r="429" spans="1:11" ht="14.25" customHeight="1">
      <c r="A429" s="469"/>
      <c r="K429" s="470"/>
    </row>
    <row r="430" spans="1:11" ht="14.25" customHeight="1">
      <c r="A430" s="469"/>
      <c r="K430" s="470"/>
    </row>
    <row r="431" spans="1:11" ht="14.25" customHeight="1">
      <c r="A431" s="469"/>
      <c r="K431" s="470"/>
    </row>
    <row r="432" spans="1:11" ht="14.25" customHeight="1">
      <c r="A432" s="469"/>
      <c r="K432" s="470"/>
    </row>
    <row r="433" spans="1:11" ht="14.25" customHeight="1">
      <c r="A433" s="469"/>
      <c r="K433" s="470"/>
    </row>
    <row r="434" spans="1:11" ht="14.25" customHeight="1">
      <c r="A434" s="469"/>
      <c r="K434" s="470"/>
    </row>
    <row r="435" spans="1:11" ht="14.25" customHeight="1">
      <c r="A435" s="469"/>
      <c r="K435" s="470"/>
    </row>
    <row r="436" spans="1:11" ht="14.25" customHeight="1">
      <c r="A436" s="469"/>
      <c r="K436" s="470"/>
    </row>
    <row r="437" spans="1:11" ht="14.25" customHeight="1">
      <c r="A437" s="469"/>
      <c r="K437" s="470"/>
    </row>
    <row r="438" spans="1:11" ht="14.25" customHeight="1">
      <c r="A438" s="469"/>
      <c r="K438" s="470"/>
    </row>
    <row r="439" spans="1:11" ht="14.25" customHeight="1">
      <c r="A439" s="469"/>
      <c r="K439" s="470"/>
    </row>
    <row r="440" spans="1:11" ht="14.25" customHeight="1">
      <c r="A440" s="469"/>
      <c r="K440" s="470"/>
    </row>
    <row r="441" spans="1:11" ht="14.25" customHeight="1">
      <c r="A441" s="469"/>
      <c r="K441" s="470"/>
    </row>
    <row r="442" spans="1:11" ht="14.25" customHeight="1">
      <c r="A442" s="469"/>
      <c r="K442" s="470"/>
    </row>
    <row r="443" spans="1:11" ht="14.25" customHeight="1">
      <c r="A443" s="469"/>
      <c r="K443" s="470"/>
    </row>
    <row r="444" spans="1:11" ht="14.25" customHeight="1">
      <c r="A444" s="469"/>
      <c r="K444" s="470"/>
    </row>
    <row r="445" spans="1:11" ht="14.25" customHeight="1">
      <c r="A445" s="469"/>
      <c r="K445" s="470"/>
    </row>
    <row r="446" spans="1:11" ht="14.25" customHeight="1">
      <c r="A446" s="469"/>
      <c r="K446" s="470"/>
    </row>
    <row r="447" spans="1:11" ht="14.25" customHeight="1">
      <c r="A447" s="469"/>
      <c r="K447" s="470"/>
    </row>
    <row r="448" spans="1:11" ht="14.25" customHeight="1">
      <c r="A448" s="469"/>
      <c r="K448" s="470"/>
    </row>
    <row r="449" spans="1:11" ht="14.25" customHeight="1">
      <c r="A449" s="469"/>
      <c r="K449" s="470"/>
    </row>
    <row r="450" spans="1:11" ht="14.25" customHeight="1">
      <c r="A450" s="469"/>
      <c r="K450" s="470"/>
    </row>
    <row r="451" spans="1:11" ht="14.25" customHeight="1">
      <c r="A451" s="469"/>
      <c r="K451" s="470"/>
    </row>
    <row r="452" spans="1:11" ht="14.25" customHeight="1">
      <c r="A452" s="469"/>
      <c r="K452" s="470"/>
    </row>
    <row r="453" spans="1:11" ht="14.25" customHeight="1">
      <c r="A453" s="469"/>
      <c r="K453" s="470"/>
    </row>
    <row r="454" spans="1:11" ht="14.25" customHeight="1">
      <c r="A454" s="469"/>
      <c r="K454" s="470"/>
    </row>
    <row r="455" spans="1:11" ht="14.25" customHeight="1">
      <c r="A455" s="469"/>
      <c r="K455" s="470"/>
    </row>
    <row r="456" spans="1:11" ht="14.25" customHeight="1">
      <c r="A456" s="469"/>
      <c r="K456" s="470"/>
    </row>
    <row r="457" spans="1:11" ht="14.25" customHeight="1">
      <c r="A457" s="469"/>
      <c r="K457" s="470"/>
    </row>
    <row r="458" spans="1:11" ht="14.25" customHeight="1">
      <c r="A458" s="469"/>
      <c r="K458" s="470"/>
    </row>
    <row r="459" spans="1:11" ht="14.25" customHeight="1">
      <c r="A459" s="469"/>
      <c r="K459" s="470"/>
    </row>
    <row r="460" spans="1:11" ht="14.25" customHeight="1">
      <c r="A460" s="469"/>
      <c r="K460" s="470"/>
    </row>
    <row r="461" spans="1:11" ht="14.25" customHeight="1">
      <c r="A461" s="469"/>
      <c r="K461" s="470"/>
    </row>
    <row r="462" spans="1:11" ht="14.25" customHeight="1">
      <c r="A462" s="469"/>
      <c r="K462" s="470"/>
    </row>
    <row r="463" spans="1:11" ht="14.25" customHeight="1">
      <c r="A463" s="469"/>
      <c r="K463" s="470"/>
    </row>
    <row r="464" spans="1:11" ht="14.25" customHeight="1">
      <c r="A464" s="469"/>
      <c r="K464" s="470"/>
    </row>
    <row r="465" spans="1:11" ht="14.25" customHeight="1">
      <c r="A465" s="469"/>
      <c r="K465" s="470"/>
    </row>
    <row r="466" spans="1:11" ht="14.25" customHeight="1">
      <c r="A466" s="469"/>
      <c r="K466" s="470"/>
    </row>
    <row r="467" spans="1:11" ht="14.25" customHeight="1">
      <c r="A467" s="469"/>
      <c r="K467" s="470"/>
    </row>
    <row r="468" spans="1:11" ht="14.25" customHeight="1">
      <c r="A468" s="469"/>
      <c r="K468" s="470"/>
    </row>
    <row r="469" spans="1:11" ht="14.25" customHeight="1">
      <c r="A469" s="469"/>
      <c r="K469" s="470"/>
    </row>
    <row r="470" spans="1:11" ht="14.25" customHeight="1">
      <c r="A470" s="469"/>
      <c r="K470" s="470"/>
    </row>
    <row r="471" spans="1:11" ht="14.25" customHeight="1">
      <c r="A471" s="469"/>
      <c r="K471" s="470"/>
    </row>
    <row r="472" spans="1:11" ht="14.25" customHeight="1">
      <c r="A472" s="469"/>
      <c r="K472" s="470"/>
    </row>
    <row r="473" spans="1:11" ht="14.25" customHeight="1">
      <c r="A473" s="469"/>
      <c r="K473" s="470"/>
    </row>
    <row r="474" spans="1:11" ht="14.25" customHeight="1">
      <c r="A474" s="469"/>
      <c r="K474" s="470"/>
    </row>
    <row r="475" spans="1:11" ht="14.25" customHeight="1">
      <c r="A475" s="469"/>
      <c r="K475" s="470"/>
    </row>
    <row r="476" spans="1:11" ht="14.25" customHeight="1">
      <c r="A476" s="469"/>
      <c r="K476" s="470"/>
    </row>
    <row r="477" spans="1:11" ht="14.25" customHeight="1">
      <c r="A477" s="469"/>
      <c r="K477" s="470"/>
    </row>
    <row r="478" spans="1:11" ht="14.25" customHeight="1">
      <c r="A478" s="469"/>
      <c r="K478" s="470"/>
    </row>
    <row r="479" spans="1:11" ht="14.25" customHeight="1">
      <c r="A479" s="469"/>
      <c r="K479" s="470"/>
    </row>
    <row r="480" spans="1:11" ht="14.25" customHeight="1">
      <c r="A480" s="469"/>
      <c r="K480" s="470"/>
    </row>
    <row r="481" spans="1:11" ht="14.25" customHeight="1">
      <c r="A481" s="469"/>
      <c r="K481" s="470"/>
    </row>
    <row r="482" spans="1:11" ht="14.25" customHeight="1">
      <c r="A482" s="469"/>
      <c r="K482" s="470"/>
    </row>
    <row r="483" spans="1:11" ht="14.25" customHeight="1">
      <c r="A483" s="469"/>
      <c r="K483" s="470"/>
    </row>
    <row r="484" spans="1:11" ht="14.25" customHeight="1">
      <c r="A484" s="469"/>
      <c r="K484" s="470"/>
    </row>
    <row r="485" spans="1:11" ht="14.25" customHeight="1">
      <c r="A485" s="469"/>
      <c r="K485" s="470"/>
    </row>
    <row r="486" spans="1:11" ht="14.25" customHeight="1">
      <c r="A486" s="469"/>
      <c r="K486" s="470"/>
    </row>
    <row r="487" spans="1:11" ht="14.25" customHeight="1">
      <c r="A487" s="469"/>
      <c r="K487" s="470"/>
    </row>
    <row r="488" spans="1:11" ht="14.25" customHeight="1">
      <c r="A488" s="469"/>
      <c r="K488" s="470"/>
    </row>
    <row r="489" spans="1:11" ht="14.25" customHeight="1">
      <c r="A489" s="469"/>
      <c r="K489" s="470"/>
    </row>
    <row r="490" spans="1:11" ht="14.25" customHeight="1">
      <c r="A490" s="469"/>
      <c r="K490" s="470"/>
    </row>
    <row r="491" spans="1:11" ht="14.25" customHeight="1">
      <c r="A491" s="469"/>
      <c r="K491" s="470"/>
    </row>
    <row r="492" spans="1:11" ht="14.25" customHeight="1">
      <c r="A492" s="469"/>
      <c r="K492" s="470"/>
    </row>
    <row r="493" spans="1:11" ht="14.25" customHeight="1">
      <c r="A493" s="469"/>
      <c r="K493" s="470"/>
    </row>
    <row r="494" spans="1:11" ht="14.25" customHeight="1">
      <c r="A494" s="469"/>
      <c r="K494" s="470"/>
    </row>
    <row r="495" spans="1:11" ht="14.25" customHeight="1">
      <c r="A495" s="469"/>
      <c r="K495" s="470"/>
    </row>
    <row r="496" spans="1:11" ht="14.25" customHeight="1">
      <c r="A496" s="469"/>
      <c r="K496" s="470"/>
    </row>
    <row r="497" spans="1:11" ht="14.25" customHeight="1">
      <c r="A497" s="469"/>
      <c r="K497" s="470"/>
    </row>
    <row r="498" spans="1:11" ht="14.25" customHeight="1">
      <c r="A498" s="469"/>
      <c r="K498" s="470"/>
    </row>
    <row r="499" spans="1:11" ht="14.25" customHeight="1">
      <c r="A499" s="469"/>
      <c r="K499" s="470"/>
    </row>
    <row r="500" spans="1:11" ht="14.25" customHeight="1">
      <c r="A500" s="469"/>
      <c r="K500" s="470"/>
    </row>
    <row r="501" spans="1:11" ht="14.25" customHeight="1">
      <c r="A501" s="469"/>
      <c r="K501" s="470"/>
    </row>
    <row r="502" spans="1:11" ht="14.25" customHeight="1">
      <c r="A502" s="469"/>
      <c r="K502" s="470"/>
    </row>
    <row r="503" spans="1:11" ht="14.25" customHeight="1">
      <c r="A503" s="469"/>
      <c r="K503" s="470"/>
    </row>
    <row r="504" spans="1:11" ht="14.25" customHeight="1">
      <c r="A504" s="469"/>
      <c r="K504" s="470"/>
    </row>
    <row r="505" spans="1:11" ht="14.25" customHeight="1">
      <c r="A505" s="469"/>
      <c r="K505" s="470"/>
    </row>
    <row r="506" spans="1:11" ht="14.25" customHeight="1">
      <c r="A506" s="469"/>
      <c r="K506" s="470"/>
    </row>
    <row r="507" spans="1:11" ht="14.25" customHeight="1">
      <c r="A507" s="469"/>
      <c r="K507" s="470"/>
    </row>
    <row r="508" spans="1:11" ht="14.25" customHeight="1">
      <c r="A508" s="469"/>
      <c r="K508" s="470"/>
    </row>
    <row r="509" spans="1:11" ht="14.25" customHeight="1">
      <c r="A509" s="469"/>
      <c r="K509" s="470"/>
    </row>
    <row r="510" spans="1:11" ht="14.25" customHeight="1">
      <c r="A510" s="469"/>
      <c r="K510" s="470"/>
    </row>
    <row r="511" spans="1:11" ht="14.25" customHeight="1">
      <c r="A511" s="469"/>
      <c r="K511" s="470"/>
    </row>
    <row r="512" spans="1:11" ht="14.25" customHeight="1">
      <c r="A512" s="469"/>
      <c r="K512" s="470"/>
    </row>
    <row r="513" spans="1:11" ht="14.25" customHeight="1">
      <c r="A513" s="469"/>
      <c r="K513" s="470"/>
    </row>
    <row r="514" spans="1:11" ht="14.25" customHeight="1">
      <c r="A514" s="469"/>
      <c r="K514" s="470"/>
    </row>
    <row r="515" spans="1:11" ht="14.25" customHeight="1">
      <c r="A515" s="469"/>
      <c r="K515" s="470"/>
    </row>
    <row r="516" spans="1:11" ht="14.25" customHeight="1">
      <c r="A516" s="469"/>
      <c r="K516" s="470"/>
    </row>
    <row r="517" spans="1:11" ht="14.25" customHeight="1">
      <c r="A517" s="469"/>
      <c r="K517" s="470"/>
    </row>
    <row r="518" spans="1:11" ht="14.25" customHeight="1">
      <c r="A518" s="469"/>
      <c r="K518" s="470"/>
    </row>
    <row r="519" spans="1:11" ht="14.25" customHeight="1">
      <c r="A519" s="469"/>
      <c r="K519" s="470"/>
    </row>
    <row r="520" spans="1:11" ht="14.25" customHeight="1">
      <c r="A520" s="469"/>
      <c r="K520" s="470"/>
    </row>
    <row r="521" spans="1:11" ht="14.25" customHeight="1">
      <c r="A521" s="469"/>
      <c r="K521" s="470"/>
    </row>
    <row r="522" spans="1:11" ht="14.25" customHeight="1">
      <c r="A522" s="469"/>
      <c r="K522" s="470"/>
    </row>
    <row r="523" spans="1:11" ht="14.25" customHeight="1">
      <c r="A523" s="469"/>
      <c r="K523" s="470"/>
    </row>
    <row r="524" spans="1:11" ht="14.25" customHeight="1">
      <c r="A524" s="469"/>
      <c r="K524" s="470"/>
    </row>
    <row r="525" spans="1:11" ht="14.25" customHeight="1">
      <c r="A525" s="469"/>
      <c r="K525" s="470"/>
    </row>
    <row r="526" spans="1:11" ht="14.25" customHeight="1">
      <c r="A526" s="469"/>
      <c r="K526" s="470"/>
    </row>
    <row r="527" spans="1:11" ht="14.25" customHeight="1">
      <c r="A527" s="469"/>
      <c r="K527" s="470"/>
    </row>
    <row r="528" spans="1:11" ht="14.25" customHeight="1">
      <c r="A528" s="469"/>
      <c r="K528" s="470"/>
    </row>
    <row r="529" spans="1:11" ht="14.25" customHeight="1">
      <c r="A529" s="469"/>
      <c r="K529" s="470"/>
    </row>
    <row r="530" spans="1:11" ht="14.25" customHeight="1">
      <c r="A530" s="469"/>
      <c r="K530" s="470"/>
    </row>
    <row r="531" spans="1:11" ht="14.25" customHeight="1">
      <c r="A531" s="469"/>
      <c r="K531" s="470"/>
    </row>
    <row r="532" spans="1:11" ht="14.25" customHeight="1">
      <c r="A532" s="469"/>
      <c r="K532" s="470"/>
    </row>
    <row r="533" spans="1:11" ht="14.25" customHeight="1">
      <c r="A533" s="469"/>
      <c r="K533" s="470"/>
    </row>
    <row r="534" spans="1:11" ht="14.25" customHeight="1">
      <c r="A534" s="469"/>
      <c r="K534" s="470"/>
    </row>
    <row r="535" spans="1:11" ht="14.25" customHeight="1">
      <c r="A535" s="469"/>
      <c r="K535" s="470"/>
    </row>
    <row r="536" spans="1:11" ht="14.25" customHeight="1">
      <c r="A536" s="469"/>
      <c r="K536" s="470"/>
    </row>
    <row r="537" spans="1:11" ht="14.25" customHeight="1">
      <c r="A537" s="469"/>
      <c r="K537" s="470"/>
    </row>
    <row r="538" spans="1:11" ht="14.25" customHeight="1">
      <c r="A538" s="469"/>
      <c r="K538" s="470"/>
    </row>
    <row r="539" spans="1:11" ht="14.25" customHeight="1">
      <c r="A539" s="469"/>
      <c r="K539" s="470"/>
    </row>
    <row r="540" spans="1:11" ht="14.25" customHeight="1">
      <c r="A540" s="469"/>
      <c r="K540" s="470"/>
    </row>
    <row r="541" spans="1:11" ht="14.25" customHeight="1">
      <c r="A541" s="469"/>
      <c r="K541" s="470"/>
    </row>
    <row r="542" spans="1:11" ht="14.25" customHeight="1">
      <c r="A542" s="469"/>
      <c r="K542" s="470"/>
    </row>
    <row r="543" spans="1:11" ht="14.25" customHeight="1">
      <c r="A543" s="469"/>
      <c r="K543" s="470"/>
    </row>
    <row r="544" spans="1:11" ht="14.25" customHeight="1">
      <c r="A544" s="469"/>
      <c r="K544" s="470"/>
    </row>
    <row r="545" spans="1:11" ht="14.25" customHeight="1">
      <c r="A545" s="469"/>
      <c r="K545" s="470"/>
    </row>
    <row r="546" spans="1:11" ht="14.25" customHeight="1">
      <c r="A546" s="469"/>
      <c r="K546" s="470"/>
    </row>
    <row r="547" spans="1:11" ht="14.25" customHeight="1">
      <c r="A547" s="469"/>
      <c r="K547" s="470"/>
    </row>
    <row r="548" spans="1:11" ht="14.25" customHeight="1">
      <c r="A548" s="469"/>
      <c r="K548" s="470"/>
    </row>
    <row r="549" spans="1:11" ht="14.25" customHeight="1">
      <c r="A549" s="469"/>
      <c r="K549" s="470"/>
    </row>
    <row r="550" spans="1:11" ht="14.25" customHeight="1">
      <c r="A550" s="469"/>
      <c r="K550" s="470"/>
    </row>
    <row r="551" spans="1:11" ht="14.25" customHeight="1">
      <c r="A551" s="469"/>
      <c r="K551" s="470"/>
    </row>
    <row r="552" spans="1:11" ht="14.25" customHeight="1">
      <c r="A552" s="469"/>
      <c r="K552" s="470"/>
    </row>
    <row r="553" spans="1:11" ht="14.25" customHeight="1">
      <c r="A553" s="469"/>
      <c r="K553" s="470"/>
    </row>
    <row r="554" spans="1:11" ht="14.25" customHeight="1">
      <c r="A554" s="469"/>
      <c r="K554" s="470"/>
    </row>
    <row r="555" spans="1:11" ht="14.25" customHeight="1">
      <c r="A555" s="469"/>
      <c r="K555" s="470"/>
    </row>
    <row r="556" spans="1:11" ht="14.25" customHeight="1">
      <c r="A556" s="469"/>
      <c r="K556" s="470"/>
    </row>
    <row r="557" spans="1:11" ht="14.25" customHeight="1">
      <c r="A557" s="469"/>
      <c r="K557" s="470"/>
    </row>
    <row r="558" spans="1:11" ht="14.25" customHeight="1">
      <c r="A558" s="469"/>
      <c r="K558" s="470"/>
    </row>
    <row r="559" spans="1:11" ht="14.25" customHeight="1">
      <c r="A559" s="469"/>
      <c r="K559" s="470"/>
    </row>
    <row r="560" spans="1:11" ht="14.25" customHeight="1">
      <c r="A560" s="469"/>
      <c r="K560" s="470"/>
    </row>
    <row r="561" spans="1:11" ht="14.25" customHeight="1">
      <c r="A561" s="469"/>
      <c r="K561" s="470"/>
    </row>
    <row r="562" spans="1:11" ht="14.25" customHeight="1">
      <c r="A562" s="469"/>
      <c r="K562" s="470"/>
    </row>
    <row r="563" spans="1:11" ht="14.25" customHeight="1">
      <c r="A563" s="469"/>
      <c r="K563" s="470"/>
    </row>
    <row r="564" spans="1:11" ht="14.25" customHeight="1">
      <c r="A564" s="469"/>
      <c r="K564" s="470"/>
    </row>
    <row r="565" spans="1:11" ht="14.25" customHeight="1">
      <c r="A565" s="469"/>
      <c r="K565" s="470"/>
    </row>
    <row r="566" spans="1:11" ht="14.25" customHeight="1">
      <c r="A566" s="469"/>
      <c r="K566" s="470"/>
    </row>
    <row r="567" spans="1:11" ht="14.25" customHeight="1">
      <c r="A567" s="469"/>
      <c r="K567" s="470"/>
    </row>
    <row r="568" spans="1:11" ht="14.25" customHeight="1">
      <c r="A568" s="469"/>
      <c r="K568" s="470"/>
    </row>
    <row r="569" spans="1:11" ht="14.25" customHeight="1">
      <c r="A569" s="469"/>
      <c r="K569" s="470"/>
    </row>
    <row r="570" spans="1:11" ht="14.25" customHeight="1">
      <c r="A570" s="469"/>
      <c r="K570" s="470"/>
    </row>
    <row r="571" spans="1:11" ht="14.25" customHeight="1">
      <c r="A571" s="469"/>
      <c r="K571" s="470"/>
    </row>
    <row r="572" spans="1:11" ht="14.25" customHeight="1">
      <c r="A572" s="469"/>
      <c r="K572" s="470"/>
    </row>
    <row r="573" spans="1:11" ht="14.25" customHeight="1">
      <c r="A573" s="469"/>
      <c r="K573" s="470"/>
    </row>
    <row r="574" spans="1:11" ht="14.25" customHeight="1">
      <c r="A574" s="469"/>
      <c r="K574" s="470"/>
    </row>
    <row r="575" spans="1:11" ht="14.25" customHeight="1">
      <c r="A575" s="469"/>
      <c r="K575" s="470"/>
    </row>
    <row r="576" spans="1:11" ht="14.25" customHeight="1">
      <c r="A576" s="469"/>
      <c r="K576" s="470"/>
    </row>
    <row r="577" spans="1:11" ht="14.25" customHeight="1">
      <c r="A577" s="469"/>
      <c r="K577" s="470"/>
    </row>
    <row r="578" spans="1:11" ht="14.25" customHeight="1">
      <c r="A578" s="469"/>
      <c r="K578" s="470"/>
    </row>
    <row r="579" spans="1:11" ht="14.25" customHeight="1">
      <c r="A579" s="469"/>
      <c r="K579" s="470"/>
    </row>
    <row r="580" spans="1:11" ht="14.25" customHeight="1">
      <c r="A580" s="469"/>
      <c r="K580" s="470"/>
    </row>
    <row r="581" spans="1:11" ht="14.25" customHeight="1">
      <c r="A581" s="469"/>
      <c r="K581" s="470"/>
    </row>
    <row r="582" spans="1:11" ht="14.25" customHeight="1">
      <c r="A582" s="469"/>
      <c r="K582" s="470"/>
    </row>
    <row r="583" spans="1:11" ht="14.25" customHeight="1">
      <c r="A583" s="469"/>
      <c r="K583" s="470"/>
    </row>
    <row r="584" spans="1:11" ht="14.25" customHeight="1">
      <c r="A584" s="469"/>
      <c r="K584" s="470"/>
    </row>
    <row r="585" spans="1:11" ht="14.25" customHeight="1">
      <c r="A585" s="469"/>
      <c r="K585" s="470"/>
    </row>
    <row r="586" spans="1:11" ht="14.25" customHeight="1">
      <c r="A586" s="469"/>
      <c r="K586" s="470"/>
    </row>
    <row r="587" spans="1:11" ht="14.25" customHeight="1">
      <c r="A587" s="469"/>
      <c r="K587" s="470"/>
    </row>
    <row r="588" spans="1:11" ht="14.25" customHeight="1">
      <c r="A588" s="469"/>
      <c r="K588" s="470"/>
    </row>
    <row r="589" spans="1:11" ht="14.25" customHeight="1">
      <c r="A589" s="469"/>
      <c r="K589" s="470"/>
    </row>
    <row r="590" spans="1:11" ht="14.25" customHeight="1">
      <c r="A590" s="469"/>
      <c r="K590" s="470"/>
    </row>
    <row r="591" spans="1:11" ht="14.25" customHeight="1">
      <c r="A591" s="469"/>
      <c r="K591" s="470"/>
    </row>
    <row r="592" spans="1:11" ht="14.25" customHeight="1">
      <c r="A592" s="469"/>
      <c r="K592" s="470"/>
    </row>
    <row r="593" spans="1:11" ht="14.25" customHeight="1">
      <c r="A593" s="469"/>
      <c r="K593" s="470"/>
    </row>
    <row r="594" spans="1:11" ht="14.25" customHeight="1">
      <c r="A594" s="469"/>
      <c r="K594" s="470"/>
    </row>
    <row r="595" spans="1:11" ht="14.25" customHeight="1">
      <c r="A595" s="469"/>
      <c r="K595" s="470"/>
    </row>
    <row r="596" spans="1:11" ht="14.25" customHeight="1">
      <c r="A596" s="469"/>
      <c r="K596" s="470"/>
    </row>
    <row r="597" spans="1:11" ht="14.25" customHeight="1">
      <c r="A597" s="469"/>
      <c r="K597" s="470"/>
    </row>
    <row r="598" spans="1:11" ht="14.25" customHeight="1">
      <c r="A598" s="469"/>
      <c r="K598" s="470"/>
    </row>
    <row r="599" spans="1:11" ht="14.25" customHeight="1">
      <c r="A599" s="469"/>
      <c r="K599" s="470"/>
    </row>
    <row r="600" spans="1:11" ht="14.25" customHeight="1">
      <c r="A600" s="469"/>
      <c r="K600" s="470"/>
    </row>
    <row r="601" spans="1:11" ht="14.25" customHeight="1">
      <c r="A601" s="469"/>
      <c r="K601" s="470"/>
    </row>
    <row r="602" spans="1:11" ht="14.25" customHeight="1">
      <c r="A602" s="469"/>
      <c r="K602" s="470"/>
    </row>
    <row r="603" spans="1:11" ht="14.25" customHeight="1">
      <c r="A603" s="469"/>
      <c r="K603" s="470"/>
    </row>
    <row r="604" spans="1:11" ht="14.25" customHeight="1">
      <c r="A604" s="469"/>
      <c r="K604" s="470"/>
    </row>
    <row r="605" spans="1:11" ht="14.25" customHeight="1">
      <c r="A605" s="469"/>
      <c r="K605" s="470"/>
    </row>
    <row r="606" spans="1:11" ht="14.25" customHeight="1">
      <c r="A606" s="469"/>
      <c r="K606" s="470"/>
    </row>
    <row r="607" spans="1:11" ht="14.25" customHeight="1">
      <c r="A607" s="469"/>
      <c r="K607" s="470"/>
    </row>
    <row r="608" spans="1:11" ht="14.25" customHeight="1">
      <c r="A608" s="469"/>
      <c r="K608" s="470"/>
    </row>
    <row r="609" spans="1:11" ht="14.25" customHeight="1">
      <c r="A609" s="469"/>
      <c r="K609" s="470"/>
    </row>
    <row r="610" spans="1:11" ht="14.25" customHeight="1">
      <c r="A610" s="469"/>
      <c r="K610" s="470"/>
    </row>
    <row r="611" spans="1:11" ht="14.25" customHeight="1">
      <c r="A611" s="469"/>
      <c r="K611" s="470"/>
    </row>
    <row r="612" spans="1:11" ht="14.25" customHeight="1">
      <c r="A612" s="469"/>
      <c r="K612" s="470"/>
    </row>
    <row r="613" spans="1:11" ht="14.25" customHeight="1">
      <c r="A613" s="469"/>
      <c r="K613" s="470"/>
    </row>
    <row r="614" spans="1:11" ht="14.25" customHeight="1">
      <c r="A614" s="469"/>
      <c r="K614" s="470"/>
    </row>
    <row r="615" spans="1:11" ht="14.25" customHeight="1">
      <c r="A615" s="469"/>
      <c r="K615" s="470"/>
    </row>
    <row r="616" spans="1:11" ht="14.25" customHeight="1">
      <c r="A616" s="469"/>
      <c r="K616" s="470"/>
    </row>
    <row r="617" spans="1:11" ht="14.25" customHeight="1">
      <c r="A617" s="469"/>
      <c r="K617" s="470"/>
    </row>
    <row r="618" spans="1:11" ht="14.25" customHeight="1">
      <c r="A618" s="469"/>
      <c r="K618" s="470"/>
    </row>
    <row r="619" spans="1:11" ht="14.25" customHeight="1">
      <c r="A619" s="469"/>
      <c r="K619" s="470"/>
    </row>
    <row r="620" spans="1:11" ht="14.25" customHeight="1">
      <c r="A620" s="469"/>
      <c r="K620" s="470"/>
    </row>
    <row r="621" spans="1:11" ht="14.25" customHeight="1">
      <c r="A621" s="469"/>
      <c r="K621" s="470"/>
    </row>
    <row r="622" spans="1:11" ht="14.25" customHeight="1">
      <c r="A622" s="469"/>
      <c r="K622" s="470"/>
    </row>
    <row r="623" spans="1:11" ht="14.25" customHeight="1">
      <c r="A623" s="469"/>
      <c r="K623" s="470"/>
    </row>
    <row r="624" spans="1:11" ht="14.25" customHeight="1">
      <c r="A624" s="469"/>
      <c r="K624" s="470"/>
    </row>
    <row r="625" spans="1:11" ht="14.25" customHeight="1">
      <c r="A625" s="469"/>
      <c r="K625" s="470"/>
    </row>
    <row r="626" spans="1:11" ht="14.25" customHeight="1">
      <c r="A626" s="469"/>
      <c r="K626" s="470"/>
    </row>
    <row r="627" spans="1:11" ht="14.25" customHeight="1">
      <c r="A627" s="469"/>
      <c r="K627" s="470"/>
    </row>
    <row r="628" spans="1:11" ht="14.25" customHeight="1">
      <c r="A628" s="469"/>
      <c r="K628" s="470"/>
    </row>
    <row r="629" spans="1:11" ht="14.25" customHeight="1">
      <c r="A629" s="469"/>
      <c r="K629" s="470"/>
    </row>
    <row r="630" spans="1:11" ht="14.25" customHeight="1">
      <c r="A630" s="469"/>
      <c r="K630" s="470"/>
    </row>
    <row r="631" spans="1:11" ht="14.25" customHeight="1">
      <c r="A631" s="469"/>
      <c r="K631" s="470"/>
    </row>
    <row r="632" spans="1:11" ht="14.25" customHeight="1">
      <c r="A632" s="469"/>
      <c r="K632" s="470"/>
    </row>
    <row r="633" spans="1:11" ht="14.25" customHeight="1">
      <c r="A633" s="469"/>
      <c r="K633" s="470"/>
    </row>
    <row r="634" spans="1:11" ht="14.25" customHeight="1">
      <c r="A634" s="469"/>
      <c r="K634" s="470"/>
    </row>
    <row r="635" spans="1:11" ht="14.25" customHeight="1">
      <c r="A635" s="469"/>
      <c r="K635" s="470"/>
    </row>
    <row r="636" spans="1:11" ht="14.25" customHeight="1">
      <c r="A636" s="469"/>
      <c r="K636" s="470"/>
    </row>
    <row r="637" spans="1:11" ht="14.25" customHeight="1">
      <c r="A637" s="469"/>
      <c r="K637" s="470"/>
    </row>
    <row r="638" spans="1:11" ht="14.25" customHeight="1">
      <c r="A638" s="469"/>
      <c r="K638" s="470"/>
    </row>
    <row r="639" spans="1:11" ht="14.25" customHeight="1">
      <c r="A639" s="469"/>
      <c r="K639" s="470"/>
    </row>
    <row r="640" spans="1:11" ht="14.25" customHeight="1">
      <c r="A640" s="469"/>
      <c r="K640" s="470"/>
    </row>
    <row r="641" spans="1:11" ht="14.25" customHeight="1">
      <c r="A641" s="469"/>
      <c r="K641" s="470"/>
    </row>
    <row r="642" spans="1:11" ht="14.25" customHeight="1">
      <c r="A642" s="469"/>
      <c r="K642" s="470"/>
    </row>
    <row r="643" spans="1:11" ht="14.25" customHeight="1">
      <c r="A643" s="469"/>
      <c r="K643" s="470"/>
    </row>
    <row r="644" spans="1:11" ht="14.25" customHeight="1">
      <c r="A644" s="469"/>
      <c r="K644" s="470"/>
    </row>
    <row r="645" spans="1:11" ht="14.25" customHeight="1">
      <c r="A645" s="469"/>
      <c r="K645" s="470"/>
    </row>
    <row r="646" spans="1:11" ht="14.25" customHeight="1">
      <c r="A646" s="469"/>
      <c r="K646" s="470"/>
    </row>
    <row r="647" spans="1:11" ht="14.25" customHeight="1">
      <c r="A647" s="469"/>
      <c r="K647" s="470"/>
    </row>
    <row r="648" spans="1:11" ht="14.25" customHeight="1">
      <c r="A648" s="469"/>
      <c r="K648" s="470"/>
    </row>
    <row r="649" spans="1:11" ht="14.25" customHeight="1">
      <c r="A649" s="469"/>
      <c r="K649" s="470"/>
    </row>
    <row r="650" spans="1:11" ht="14.25" customHeight="1">
      <c r="A650" s="469"/>
      <c r="K650" s="470"/>
    </row>
    <row r="651" spans="1:11" ht="14.25" customHeight="1">
      <c r="A651" s="469"/>
      <c r="K651" s="470"/>
    </row>
    <row r="652" spans="1:11" ht="14.25" customHeight="1">
      <c r="A652" s="469"/>
      <c r="K652" s="470"/>
    </row>
    <row r="653" spans="1:11" ht="14.25" customHeight="1">
      <c r="A653" s="469"/>
      <c r="K653" s="470"/>
    </row>
    <row r="654" spans="1:11" ht="14.25" customHeight="1">
      <c r="A654" s="469"/>
      <c r="K654" s="470"/>
    </row>
    <row r="655" spans="1:11" ht="14.25" customHeight="1">
      <c r="A655" s="469"/>
      <c r="K655" s="470"/>
    </row>
    <row r="656" spans="1:11" ht="14.25" customHeight="1">
      <c r="A656" s="469"/>
      <c r="K656" s="470"/>
    </row>
    <row r="657" spans="1:11" ht="14.25" customHeight="1">
      <c r="A657" s="469"/>
      <c r="K657" s="470"/>
    </row>
    <row r="658" spans="1:11" ht="14.25" customHeight="1">
      <c r="A658" s="469"/>
      <c r="K658" s="470"/>
    </row>
    <row r="659" spans="1:11" ht="14.25" customHeight="1">
      <c r="A659" s="469"/>
      <c r="K659" s="470"/>
    </row>
    <row r="660" spans="1:11" ht="14.25" customHeight="1">
      <c r="A660" s="469"/>
      <c r="K660" s="470"/>
    </row>
    <row r="661" spans="1:11" ht="14.25" customHeight="1">
      <c r="A661" s="469"/>
      <c r="K661" s="470"/>
    </row>
    <row r="662" spans="1:11" ht="14.25" customHeight="1">
      <c r="A662" s="469"/>
      <c r="K662" s="470"/>
    </row>
    <row r="663" spans="1:11" ht="14.25" customHeight="1">
      <c r="A663" s="469"/>
      <c r="K663" s="470"/>
    </row>
    <row r="664" spans="1:11" ht="14.25" customHeight="1">
      <c r="A664" s="469"/>
      <c r="K664" s="470"/>
    </row>
    <row r="665" spans="1:11" ht="14.25" customHeight="1">
      <c r="A665" s="469"/>
      <c r="K665" s="470"/>
    </row>
    <row r="666" spans="1:11" ht="14.25" customHeight="1">
      <c r="A666" s="469"/>
      <c r="K666" s="470"/>
    </row>
    <row r="667" spans="1:11" ht="14.25" customHeight="1">
      <c r="A667" s="469"/>
      <c r="K667" s="470"/>
    </row>
    <row r="668" spans="1:11" ht="14.25" customHeight="1">
      <c r="A668" s="469"/>
      <c r="K668" s="470"/>
    </row>
    <row r="669" spans="1:11" ht="14.25" customHeight="1">
      <c r="A669" s="469"/>
      <c r="K669" s="470"/>
    </row>
    <row r="670" spans="1:11" ht="14.25" customHeight="1">
      <c r="A670" s="469"/>
      <c r="K670" s="470"/>
    </row>
    <row r="671" spans="1:11" ht="14.25" customHeight="1">
      <c r="A671" s="469"/>
      <c r="K671" s="470"/>
    </row>
    <row r="672" spans="1:11" ht="14.25" customHeight="1">
      <c r="A672" s="469"/>
      <c r="K672" s="470"/>
    </row>
    <row r="673" spans="1:11" ht="14.25" customHeight="1">
      <c r="A673" s="469"/>
      <c r="K673" s="470"/>
    </row>
    <row r="674" spans="1:11" ht="14.25" customHeight="1">
      <c r="A674" s="469"/>
      <c r="K674" s="470"/>
    </row>
    <row r="675" spans="1:11" ht="14.25" customHeight="1">
      <c r="A675" s="469"/>
      <c r="K675" s="470"/>
    </row>
    <row r="676" spans="1:11" ht="14.25" customHeight="1">
      <c r="A676" s="469"/>
      <c r="K676" s="470"/>
    </row>
    <row r="677" spans="1:11" ht="14.25" customHeight="1">
      <c r="A677" s="469"/>
      <c r="K677" s="470"/>
    </row>
    <row r="678" spans="1:11" ht="14.25" customHeight="1">
      <c r="A678" s="469"/>
      <c r="K678" s="470"/>
    </row>
    <row r="679" spans="1:11" ht="14.25" customHeight="1">
      <c r="A679" s="469"/>
      <c r="K679" s="470"/>
    </row>
    <row r="680" spans="1:11" ht="14.25" customHeight="1">
      <c r="A680" s="469"/>
      <c r="K680" s="470"/>
    </row>
    <row r="681" spans="1:11" ht="14.25" customHeight="1">
      <c r="A681" s="469"/>
      <c r="K681" s="470"/>
    </row>
    <row r="682" spans="1:11" ht="14.25" customHeight="1">
      <c r="A682" s="469"/>
      <c r="K682" s="470"/>
    </row>
    <row r="683" spans="1:11" ht="14.25" customHeight="1">
      <c r="A683" s="469"/>
      <c r="K683" s="470"/>
    </row>
    <row r="684" spans="1:11" ht="14.25" customHeight="1">
      <c r="A684" s="469"/>
      <c r="K684" s="470"/>
    </row>
    <row r="685" spans="1:11" ht="14.25" customHeight="1">
      <c r="A685" s="469"/>
      <c r="K685" s="470"/>
    </row>
    <row r="686" spans="1:11" ht="14.25" customHeight="1">
      <c r="A686" s="469"/>
      <c r="K686" s="470"/>
    </row>
    <row r="687" spans="1:11" ht="14.25" customHeight="1">
      <c r="A687" s="469"/>
      <c r="K687" s="470"/>
    </row>
    <row r="688" spans="1:11" ht="14.25" customHeight="1">
      <c r="A688" s="469"/>
      <c r="K688" s="470"/>
    </row>
    <row r="689" spans="1:11" ht="14.25" customHeight="1">
      <c r="A689" s="469"/>
      <c r="K689" s="470"/>
    </row>
    <row r="690" spans="1:11" ht="14.25" customHeight="1">
      <c r="A690" s="469"/>
      <c r="K690" s="470"/>
    </row>
    <row r="691" spans="1:11" ht="14.25" customHeight="1">
      <c r="A691" s="469"/>
      <c r="K691" s="470"/>
    </row>
    <row r="692" spans="1:11" ht="14.25" customHeight="1">
      <c r="A692" s="469"/>
      <c r="K692" s="470"/>
    </row>
    <row r="693" spans="1:11" ht="14.25" customHeight="1">
      <c r="A693" s="469"/>
      <c r="K693" s="470"/>
    </row>
    <row r="694" spans="1:11" ht="14.25" customHeight="1">
      <c r="A694" s="469"/>
      <c r="K694" s="470"/>
    </row>
    <row r="695" spans="1:11" ht="14.25" customHeight="1">
      <c r="A695" s="469"/>
      <c r="K695" s="470"/>
    </row>
    <row r="696" spans="1:11" ht="14.25" customHeight="1">
      <c r="A696" s="469"/>
      <c r="K696" s="470"/>
    </row>
    <row r="697" spans="1:11" ht="14.25" customHeight="1">
      <c r="A697" s="469"/>
      <c r="K697" s="470"/>
    </row>
    <row r="698" spans="1:11" ht="14.25" customHeight="1">
      <c r="A698" s="469"/>
      <c r="K698" s="470"/>
    </row>
    <row r="699" spans="1:11" ht="14.25" customHeight="1">
      <c r="A699" s="469"/>
      <c r="K699" s="470"/>
    </row>
    <row r="700" spans="1:11" ht="14.25" customHeight="1">
      <c r="A700" s="469"/>
      <c r="K700" s="470"/>
    </row>
    <row r="701" spans="1:11" ht="14.25" customHeight="1">
      <c r="A701" s="469"/>
      <c r="K701" s="470"/>
    </row>
    <row r="702" spans="1:11" ht="14.25" customHeight="1">
      <c r="A702" s="469"/>
      <c r="K702" s="470"/>
    </row>
    <row r="703" spans="1:11" ht="14.25" customHeight="1">
      <c r="A703" s="469"/>
      <c r="K703" s="470"/>
    </row>
    <row r="704" spans="1:11" ht="14.25" customHeight="1">
      <c r="A704" s="469"/>
      <c r="K704" s="470"/>
    </row>
    <row r="705" spans="1:11" ht="14.25" customHeight="1">
      <c r="A705" s="469"/>
      <c r="K705" s="470"/>
    </row>
    <row r="706" spans="1:11" ht="14.25" customHeight="1">
      <c r="A706" s="469"/>
      <c r="K706" s="470"/>
    </row>
    <row r="707" spans="1:11" ht="14.25" customHeight="1">
      <c r="A707" s="469"/>
      <c r="K707" s="470"/>
    </row>
    <row r="708" spans="1:11" ht="14.25" customHeight="1">
      <c r="A708" s="469"/>
      <c r="K708" s="470"/>
    </row>
    <row r="709" spans="1:11" ht="14.25" customHeight="1">
      <c r="A709" s="469"/>
      <c r="K709" s="470"/>
    </row>
    <row r="710" spans="1:11" ht="14.25" customHeight="1">
      <c r="A710" s="469"/>
      <c r="K710" s="470"/>
    </row>
    <row r="711" spans="1:11" ht="14.25" customHeight="1">
      <c r="A711" s="469"/>
      <c r="K711" s="470"/>
    </row>
    <row r="712" spans="1:11" ht="14.25" customHeight="1">
      <c r="A712" s="469"/>
      <c r="K712" s="470"/>
    </row>
    <row r="713" spans="1:11" ht="14.25" customHeight="1">
      <c r="A713" s="469"/>
      <c r="K713" s="470"/>
    </row>
    <row r="714" spans="1:11" ht="14.25" customHeight="1">
      <c r="A714" s="469"/>
      <c r="K714" s="470"/>
    </row>
    <row r="715" spans="1:11" ht="14.25" customHeight="1">
      <c r="A715" s="469"/>
      <c r="K715" s="470"/>
    </row>
    <row r="716" spans="1:11" ht="14.25" customHeight="1">
      <c r="A716" s="469"/>
      <c r="K716" s="470"/>
    </row>
    <row r="717" spans="1:11" ht="14.25" customHeight="1">
      <c r="A717" s="469"/>
      <c r="K717" s="470"/>
    </row>
    <row r="718" spans="1:11" ht="14.25" customHeight="1">
      <c r="A718" s="469"/>
      <c r="K718" s="470"/>
    </row>
    <row r="719" spans="1:11" ht="14.25" customHeight="1">
      <c r="A719" s="469"/>
      <c r="K719" s="470"/>
    </row>
    <row r="720" spans="1:11" ht="14.25" customHeight="1">
      <c r="A720" s="469"/>
      <c r="K720" s="470"/>
    </row>
    <row r="721" spans="1:11" ht="14.25" customHeight="1">
      <c r="A721" s="469"/>
      <c r="K721" s="470"/>
    </row>
    <row r="722" spans="1:11" ht="14.25" customHeight="1">
      <c r="A722" s="469"/>
      <c r="K722" s="470"/>
    </row>
    <row r="723" spans="1:11" ht="14.25" customHeight="1">
      <c r="A723" s="469"/>
      <c r="K723" s="470"/>
    </row>
    <row r="724" spans="1:11" ht="14.25" customHeight="1">
      <c r="A724" s="469"/>
      <c r="K724" s="470"/>
    </row>
    <row r="725" spans="1:11" ht="14.25" customHeight="1">
      <c r="A725" s="469"/>
      <c r="K725" s="470"/>
    </row>
    <row r="726" spans="1:11" ht="14.25" customHeight="1">
      <c r="A726" s="469"/>
      <c r="K726" s="470"/>
    </row>
    <row r="727" spans="1:11" ht="14.25" customHeight="1">
      <c r="A727" s="469"/>
      <c r="K727" s="470"/>
    </row>
    <row r="728" spans="1:11" ht="14.25" customHeight="1">
      <c r="A728" s="469"/>
      <c r="K728" s="470"/>
    </row>
    <row r="729" spans="1:11" ht="14.25" customHeight="1">
      <c r="A729" s="469"/>
      <c r="K729" s="470"/>
    </row>
    <row r="730" spans="1:11" ht="14.25" customHeight="1">
      <c r="A730" s="469"/>
      <c r="K730" s="470"/>
    </row>
    <row r="731" spans="1:11" ht="14.25" customHeight="1">
      <c r="A731" s="469"/>
      <c r="K731" s="470"/>
    </row>
    <row r="732" spans="1:11" ht="14.25" customHeight="1">
      <c r="A732" s="469"/>
      <c r="K732" s="470"/>
    </row>
    <row r="733" spans="1:11" ht="14.25" customHeight="1">
      <c r="A733" s="469"/>
      <c r="K733" s="470"/>
    </row>
    <row r="734" spans="1:11" ht="14.25" customHeight="1">
      <c r="A734" s="469"/>
      <c r="K734" s="470"/>
    </row>
    <row r="735" spans="1:11" ht="14.25" customHeight="1">
      <c r="A735" s="469"/>
      <c r="K735" s="470"/>
    </row>
    <row r="736" spans="1:11" ht="14.25" customHeight="1">
      <c r="A736" s="469"/>
      <c r="K736" s="470"/>
    </row>
    <row r="737" spans="1:11" ht="14.25" customHeight="1">
      <c r="A737" s="469"/>
      <c r="K737" s="470"/>
    </row>
    <row r="738" spans="1:11" ht="14.25" customHeight="1">
      <c r="A738" s="469"/>
      <c r="K738" s="470"/>
    </row>
    <row r="739" spans="1:11" ht="14.25" customHeight="1">
      <c r="A739" s="469"/>
      <c r="K739" s="470"/>
    </row>
    <row r="740" spans="1:11" ht="14.25" customHeight="1">
      <c r="A740" s="469"/>
      <c r="K740" s="470"/>
    </row>
    <row r="741" spans="1:11" ht="14.25" customHeight="1">
      <c r="A741" s="469"/>
      <c r="K741" s="470"/>
    </row>
    <row r="742" spans="1:11" ht="14.25" customHeight="1">
      <c r="A742" s="469"/>
      <c r="K742" s="470"/>
    </row>
    <row r="743" spans="1:11" ht="14.25" customHeight="1">
      <c r="A743" s="469"/>
      <c r="K743" s="470"/>
    </row>
    <row r="744" spans="1:11" ht="14.25" customHeight="1">
      <c r="A744" s="469"/>
      <c r="K744" s="470"/>
    </row>
    <row r="745" spans="1:11" ht="14.25" customHeight="1">
      <c r="A745" s="469"/>
      <c r="K745" s="470"/>
    </row>
    <row r="746" spans="1:11" ht="14.25" customHeight="1">
      <c r="A746" s="469"/>
      <c r="K746" s="470"/>
    </row>
    <row r="747" spans="1:11" ht="14.25" customHeight="1">
      <c r="A747" s="469"/>
      <c r="K747" s="470"/>
    </row>
    <row r="748" spans="1:11" ht="14.25" customHeight="1">
      <c r="A748" s="469"/>
      <c r="K748" s="470"/>
    </row>
    <row r="749" spans="1:11" ht="14.25" customHeight="1">
      <c r="A749" s="469"/>
      <c r="K749" s="470"/>
    </row>
    <row r="750" spans="1:11" ht="14.25" customHeight="1">
      <c r="A750" s="469"/>
      <c r="K750" s="470"/>
    </row>
    <row r="751" spans="1:11" ht="14.25" customHeight="1">
      <c r="A751" s="469"/>
      <c r="K751" s="470"/>
    </row>
    <row r="752" spans="1:11" ht="14.25" customHeight="1">
      <c r="A752" s="469"/>
      <c r="K752" s="470"/>
    </row>
    <row r="753" spans="1:11" ht="14.25" customHeight="1">
      <c r="A753" s="469"/>
      <c r="K753" s="470"/>
    </row>
    <row r="754" spans="1:11" ht="14.25" customHeight="1">
      <c r="A754" s="469"/>
      <c r="K754" s="470"/>
    </row>
    <row r="755" spans="1:11" ht="14.25" customHeight="1">
      <c r="A755" s="469"/>
      <c r="K755" s="470"/>
    </row>
    <row r="756" spans="1:11" ht="14.25" customHeight="1">
      <c r="A756" s="469"/>
      <c r="K756" s="470"/>
    </row>
    <row r="757" spans="1:11" ht="14.25" customHeight="1">
      <c r="A757" s="469"/>
      <c r="K757" s="470"/>
    </row>
    <row r="758" spans="1:11" ht="14.25" customHeight="1">
      <c r="A758" s="469"/>
      <c r="K758" s="470"/>
    </row>
    <row r="759" spans="1:11" ht="14.25" customHeight="1">
      <c r="A759" s="469"/>
      <c r="K759" s="470"/>
    </row>
    <row r="760" spans="1:11" ht="14.25" customHeight="1">
      <c r="A760" s="469"/>
      <c r="K760" s="470"/>
    </row>
    <row r="761" spans="1:11" ht="14.25" customHeight="1">
      <c r="A761" s="469"/>
      <c r="K761" s="470"/>
    </row>
    <row r="762" spans="1:11" ht="14.25" customHeight="1">
      <c r="A762" s="469"/>
      <c r="K762" s="470"/>
    </row>
    <row r="763" spans="1:11" ht="14.25" customHeight="1">
      <c r="A763" s="469"/>
      <c r="K763" s="470"/>
    </row>
    <row r="764" spans="1:11" ht="14.25" customHeight="1">
      <c r="A764" s="469"/>
      <c r="K764" s="470"/>
    </row>
    <row r="765" spans="1:11" ht="14.25" customHeight="1">
      <c r="A765" s="469"/>
      <c r="K765" s="470"/>
    </row>
    <row r="766" spans="1:11" ht="14.25" customHeight="1">
      <c r="A766" s="469"/>
      <c r="K766" s="470"/>
    </row>
    <row r="767" spans="1:11" ht="14.25" customHeight="1">
      <c r="A767" s="469"/>
      <c r="K767" s="470"/>
    </row>
    <row r="768" spans="1:11" ht="14.25" customHeight="1">
      <c r="A768" s="469"/>
      <c r="K768" s="470"/>
    </row>
    <row r="769" spans="1:11" ht="14.25" customHeight="1">
      <c r="A769" s="469"/>
      <c r="K769" s="470"/>
    </row>
    <row r="770" spans="1:11" ht="14.25" customHeight="1">
      <c r="A770" s="469"/>
      <c r="K770" s="470"/>
    </row>
    <row r="771" spans="1:11" ht="14.25" customHeight="1">
      <c r="A771" s="469"/>
      <c r="K771" s="470"/>
    </row>
    <row r="772" spans="1:11" ht="14.25" customHeight="1">
      <c r="A772" s="469"/>
      <c r="K772" s="470"/>
    </row>
    <row r="773" spans="1:11" ht="14.25" customHeight="1">
      <c r="A773" s="469"/>
      <c r="K773" s="470"/>
    </row>
    <row r="774" spans="1:11" ht="14.25" customHeight="1">
      <c r="A774" s="469"/>
      <c r="K774" s="470"/>
    </row>
    <row r="775" spans="1:11" ht="14.25" customHeight="1">
      <c r="A775" s="469"/>
      <c r="K775" s="470"/>
    </row>
    <row r="776" spans="1:11" ht="14.25" customHeight="1">
      <c r="A776" s="469"/>
      <c r="K776" s="470"/>
    </row>
    <row r="777" spans="1:11" ht="14.25" customHeight="1">
      <c r="A777" s="469"/>
      <c r="K777" s="470"/>
    </row>
    <row r="778" spans="1:11" ht="14.25" customHeight="1">
      <c r="A778" s="469"/>
      <c r="K778" s="470"/>
    </row>
    <row r="779" spans="1:11" ht="14.25" customHeight="1">
      <c r="A779" s="469"/>
      <c r="K779" s="470"/>
    </row>
    <row r="780" spans="1:11" ht="14.25" customHeight="1">
      <c r="A780" s="469"/>
      <c r="K780" s="470"/>
    </row>
    <row r="781" spans="1:11" ht="14.25" customHeight="1">
      <c r="A781" s="469"/>
      <c r="K781" s="470"/>
    </row>
    <row r="782" spans="1:11" ht="14.25" customHeight="1">
      <c r="A782" s="469"/>
      <c r="K782" s="470"/>
    </row>
    <row r="783" spans="1:11" ht="14.25" customHeight="1">
      <c r="A783" s="469"/>
      <c r="K783" s="470"/>
    </row>
    <row r="784" spans="1:11" ht="14.25" customHeight="1">
      <c r="A784" s="469"/>
      <c r="K784" s="470"/>
    </row>
    <row r="785" spans="1:11" ht="14.25" customHeight="1">
      <c r="A785" s="469"/>
      <c r="K785" s="470"/>
    </row>
    <row r="786" spans="1:11" ht="14.25" customHeight="1">
      <c r="A786" s="469"/>
      <c r="K786" s="470"/>
    </row>
    <row r="787" spans="1:11" ht="14.25" customHeight="1">
      <c r="A787" s="469"/>
      <c r="K787" s="470"/>
    </row>
    <row r="788" spans="1:11" ht="14.25" customHeight="1">
      <c r="A788" s="469"/>
      <c r="K788" s="470"/>
    </row>
    <row r="789" spans="1:11" ht="14.25" customHeight="1">
      <c r="A789" s="469"/>
      <c r="K789" s="470"/>
    </row>
    <row r="790" spans="1:11" ht="14.25" customHeight="1">
      <c r="A790" s="469"/>
      <c r="K790" s="470"/>
    </row>
    <row r="791" spans="1:11" ht="14.25" customHeight="1">
      <c r="A791" s="469"/>
      <c r="K791" s="470"/>
    </row>
    <row r="792" spans="1:11" ht="14.25" customHeight="1">
      <c r="A792" s="469"/>
      <c r="K792" s="470"/>
    </row>
    <row r="793" spans="1:11" ht="14.25" customHeight="1">
      <c r="A793" s="469"/>
      <c r="K793" s="470"/>
    </row>
    <row r="794" spans="1:11" ht="14.25" customHeight="1">
      <c r="A794" s="469"/>
      <c r="K794" s="470"/>
    </row>
    <row r="795" spans="1:11" ht="14.25" customHeight="1">
      <c r="A795" s="469"/>
      <c r="K795" s="470"/>
    </row>
    <row r="796" spans="1:11" ht="14.25" customHeight="1">
      <c r="A796" s="469"/>
      <c r="K796" s="470"/>
    </row>
    <row r="797" spans="1:11" ht="14.25" customHeight="1">
      <c r="A797" s="469"/>
      <c r="K797" s="470"/>
    </row>
    <row r="798" spans="1:11" ht="14.25" customHeight="1">
      <c r="A798" s="469"/>
      <c r="K798" s="470"/>
    </row>
    <row r="799" spans="1:11" ht="14.25" customHeight="1">
      <c r="A799" s="469"/>
      <c r="K799" s="470"/>
    </row>
    <row r="800" spans="1:11" ht="14.25" customHeight="1">
      <c r="A800" s="469"/>
      <c r="K800" s="470"/>
    </row>
    <row r="801" spans="1:11" ht="14.25" customHeight="1">
      <c r="A801" s="469"/>
      <c r="K801" s="470"/>
    </row>
    <row r="802" spans="1:11" ht="14.25" customHeight="1">
      <c r="A802" s="469"/>
      <c r="K802" s="470"/>
    </row>
    <row r="803" spans="1:11" ht="14.25" customHeight="1">
      <c r="A803" s="469"/>
      <c r="K803" s="470"/>
    </row>
    <row r="804" spans="1:11" ht="14.25" customHeight="1">
      <c r="A804" s="469"/>
      <c r="K804" s="470"/>
    </row>
    <row r="805" spans="1:11" ht="14.25" customHeight="1">
      <c r="A805" s="469"/>
      <c r="K805" s="470"/>
    </row>
    <row r="806" spans="1:11" ht="14.25" customHeight="1">
      <c r="A806" s="469"/>
      <c r="K806" s="470"/>
    </row>
    <row r="807" spans="1:11" ht="14.25" customHeight="1">
      <c r="A807" s="469"/>
      <c r="K807" s="470"/>
    </row>
    <row r="808" spans="1:11" ht="14.25" customHeight="1">
      <c r="A808" s="469"/>
      <c r="K808" s="470"/>
    </row>
    <row r="809" spans="1:11" ht="14.25" customHeight="1">
      <c r="A809" s="469"/>
      <c r="K809" s="470"/>
    </row>
    <row r="810" spans="1:11" ht="14.25" customHeight="1">
      <c r="A810" s="469"/>
      <c r="K810" s="470"/>
    </row>
    <row r="811" spans="1:11" ht="14.25" customHeight="1">
      <c r="A811" s="469"/>
      <c r="K811" s="470"/>
    </row>
    <row r="812" spans="1:11" ht="14.25" customHeight="1">
      <c r="A812" s="469"/>
      <c r="K812" s="470"/>
    </row>
    <row r="813" spans="1:11" ht="14.25" customHeight="1">
      <c r="A813" s="469"/>
      <c r="K813" s="470"/>
    </row>
    <row r="814" spans="1:11" ht="14.25" customHeight="1">
      <c r="A814" s="469"/>
      <c r="K814" s="470"/>
    </row>
    <row r="815" spans="1:11" ht="14.25" customHeight="1">
      <c r="A815" s="469"/>
      <c r="K815" s="470"/>
    </row>
    <row r="816" spans="1:11" ht="14.25" customHeight="1">
      <c r="A816" s="469"/>
      <c r="K816" s="470"/>
    </row>
    <row r="817" spans="1:11" ht="14.25" customHeight="1">
      <c r="A817" s="469"/>
      <c r="K817" s="470"/>
    </row>
    <row r="818" spans="1:11" ht="14.25" customHeight="1">
      <c r="A818" s="469"/>
      <c r="K818" s="470"/>
    </row>
    <row r="819" spans="1:11" ht="14.25" customHeight="1">
      <c r="A819" s="469"/>
      <c r="K819" s="470"/>
    </row>
    <row r="820" spans="1:11" ht="14.25" customHeight="1">
      <c r="A820" s="469"/>
      <c r="K820" s="470"/>
    </row>
    <row r="821" spans="1:11" ht="14.25" customHeight="1">
      <c r="A821" s="469"/>
      <c r="K821" s="470"/>
    </row>
    <row r="822" spans="1:11" ht="14.25" customHeight="1">
      <c r="A822" s="469"/>
      <c r="K822" s="470"/>
    </row>
    <row r="823" spans="1:11" ht="14.25" customHeight="1">
      <c r="A823" s="469"/>
      <c r="K823" s="470"/>
    </row>
    <row r="824" spans="1:11" ht="14.25" customHeight="1">
      <c r="A824" s="469"/>
      <c r="K824" s="470"/>
    </row>
    <row r="825" spans="1:11" ht="14.25" customHeight="1">
      <c r="A825" s="469"/>
      <c r="K825" s="470"/>
    </row>
    <row r="826" spans="1:11" ht="14.25" customHeight="1">
      <c r="A826" s="469"/>
      <c r="K826" s="470"/>
    </row>
    <row r="827" spans="1:11" ht="14.25" customHeight="1">
      <c r="A827" s="469"/>
      <c r="K827" s="470"/>
    </row>
    <row r="828" spans="1:11" ht="14.25" customHeight="1">
      <c r="A828" s="469"/>
      <c r="K828" s="470"/>
    </row>
    <row r="829" spans="1:11" ht="14.25" customHeight="1">
      <c r="A829" s="469"/>
      <c r="K829" s="470"/>
    </row>
    <row r="830" spans="1:11" ht="14.25" customHeight="1">
      <c r="A830" s="469"/>
      <c r="K830" s="470"/>
    </row>
    <row r="831" spans="1:11" ht="14.25" customHeight="1">
      <c r="A831" s="469"/>
      <c r="K831" s="470"/>
    </row>
    <row r="832" spans="1:11" ht="14.25" customHeight="1">
      <c r="A832" s="469"/>
      <c r="K832" s="470"/>
    </row>
    <row r="833" spans="1:11" ht="14.25" customHeight="1">
      <c r="A833" s="469"/>
      <c r="K833" s="470"/>
    </row>
    <row r="834" spans="1:11" ht="14.25" customHeight="1">
      <c r="A834" s="469"/>
      <c r="K834" s="470"/>
    </row>
    <row r="835" spans="1:11" ht="14.25" customHeight="1">
      <c r="A835" s="469"/>
      <c r="K835" s="470"/>
    </row>
    <row r="836" spans="1:11" ht="14.25" customHeight="1">
      <c r="A836" s="469"/>
      <c r="K836" s="470"/>
    </row>
    <row r="837" spans="1:11" ht="14.25" customHeight="1">
      <c r="A837" s="469"/>
      <c r="K837" s="470"/>
    </row>
    <row r="838" spans="1:11" ht="14.25" customHeight="1">
      <c r="A838" s="469"/>
      <c r="K838" s="470"/>
    </row>
    <row r="839" spans="1:11" ht="14.25" customHeight="1">
      <c r="A839" s="469"/>
      <c r="K839" s="470"/>
    </row>
    <row r="840" spans="1:11" ht="14.25" customHeight="1">
      <c r="A840" s="469"/>
      <c r="K840" s="470"/>
    </row>
    <row r="841" spans="1:11" ht="14.25" customHeight="1">
      <c r="A841" s="469"/>
      <c r="K841" s="470"/>
    </row>
    <row r="842" spans="1:11" ht="14.25" customHeight="1">
      <c r="A842" s="469"/>
      <c r="K842" s="470"/>
    </row>
    <row r="843" spans="1:11" ht="14.25" customHeight="1">
      <c r="A843" s="469"/>
      <c r="K843" s="470"/>
    </row>
    <row r="844" spans="1:11" ht="14.25" customHeight="1">
      <c r="A844" s="469"/>
      <c r="K844" s="470"/>
    </row>
    <row r="845" spans="1:11" ht="14.25" customHeight="1">
      <c r="A845" s="469"/>
      <c r="K845" s="470"/>
    </row>
    <row r="846" spans="1:11" ht="14.25" customHeight="1">
      <c r="A846" s="469"/>
      <c r="K846" s="470"/>
    </row>
    <row r="847" spans="1:11" ht="14.25" customHeight="1">
      <c r="A847" s="469"/>
      <c r="K847" s="470"/>
    </row>
    <row r="848" spans="1:11" ht="14.25" customHeight="1">
      <c r="A848" s="469"/>
      <c r="K848" s="470"/>
    </row>
    <row r="849" spans="1:11" ht="14.25" customHeight="1">
      <c r="A849" s="469"/>
      <c r="K849" s="470"/>
    </row>
    <row r="850" spans="1:11" ht="14.25" customHeight="1">
      <c r="A850" s="469"/>
      <c r="K850" s="470"/>
    </row>
    <row r="851" spans="1:11" ht="14.25" customHeight="1">
      <c r="A851" s="469"/>
      <c r="K851" s="470"/>
    </row>
    <row r="852" spans="1:11" ht="14.25" customHeight="1">
      <c r="A852" s="469"/>
      <c r="K852" s="470"/>
    </row>
    <row r="853" spans="1:11" ht="14.25" customHeight="1">
      <c r="A853" s="469"/>
      <c r="K853" s="470"/>
    </row>
    <row r="854" spans="1:11" ht="14.25" customHeight="1">
      <c r="A854" s="469"/>
      <c r="K854" s="470"/>
    </row>
    <row r="855" spans="1:11" ht="14.25" customHeight="1">
      <c r="A855" s="469"/>
      <c r="K855" s="470"/>
    </row>
    <row r="856" spans="1:11" ht="14.25" customHeight="1">
      <c r="A856" s="469"/>
      <c r="K856" s="470"/>
    </row>
    <row r="857" spans="1:11" ht="14.25" customHeight="1">
      <c r="A857" s="469"/>
      <c r="K857" s="470"/>
    </row>
    <row r="858" spans="1:11" ht="14.25" customHeight="1">
      <c r="A858" s="469"/>
      <c r="K858" s="470"/>
    </row>
    <row r="859" spans="1:11" ht="14.25" customHeight="1">
      <c r="A859" s="469"/>
      <c r="K859" s="470"/>
    </row>
    <row r="860" spans="1:11" ht="14.25" customHeight="1">
      <c r="A860" s="469"/>
      <c r="K860" s="470"/>
    </row>
    <row r="861" spans="1:11" ht="14.25" customHeight="1">
      <c r="A861" s="469"/>
      <c r="K861" s="470"/>
    </row>
    <row r="862" spans="1:11" ht="14.25" customHeight="1">
      <c r="A862" s="469"/>
      <c r="K862" s="470"/>
    </row>
    <row r="863" spans="1:11" ht="14.25" customHeight="1">
      <c r="A863" s="469"/>
      <c r="K863" s="470"/>
    </row>
    <row r="864" spans="1:11" ht="14.25" customHeight="1">
      <c r="A864" s="469"/>
      <c r="K864" s="470"/>
    </row>
    <row r="865" spans="1:11" ht="14.25" customHeight="1">
      <c r="A865" s="469"/>
      <c r="K865" s="470"/>
    </row>
    <row r="866" spans="1:11" ht="14.25" customHeight="1">
      <c r="A866" s="469"/>
      <c r="K866" s="470"/>
    </row>
    <row r="867" spans="1:11" ht="14.25" customHeight="1">
      <c r="A867" s="469"/>
      <c r="K867" s="470"/>
    </row>
    <row r="868" spans="1:11" ht="14.25" customHeight="1">
      <c r="A868" s="469"/>
      <c r="K868" s="470"/>
    </row>
    <row r="869" spans="1:11" ht="14.25" customHeight="1">
      <c r="A869" s="469"/>
      <c r="K869" s="470"/>
    </row>
    <row r="870" spans="1:11" ht="14.25" customHeight="1">
      <c r="A870" s="469"/>
      <c r="K870" s="470"/>
    </row>
    <row r="871" spans="1:11" ht="14.25" customHeight="1">
      <c r="A871" s="469"/>
      <c r="K871" s="470"/>
    </row>
    <row r="872" spans="1:11" ht="14.25" customHeight="1">
      <c r="A872" s="469"/>
      <c r="K872" s="470"/>
    </row>
    <row r="873" spans="1:11" ht="14.25" customHeight="1">
      <c r="A873" s="469"/>
      <c r="K873" s="470"/>
    </row>
    <row r="874" spans="1:11" ht="14.25" customHeight="1">
      <c r="A874" s="469"/>
      <c r="K874" s="470"/>
    </row>
    <row r="875" spans="1:11" ht="14.25" customHeight="1">
      <c r="A875" s="469"/>
      <c r="K875" s="470"/>
    </row>
    <row r="876" spans="1:11" ht="14.25" customHeight="1">
      <c r="A876" s="469"/>
      <c r="K876" s="470"/>
    </row>
    <row r="877" spans="1:11" ht="14.25" customHeight="1">
      <c r="A877" s="469"/>
      <c r="K877" s="470"/>
    </row>
    <row r="878" spans="1:11" ht="14.25" customHeight="1">
      <c r="A878" s="469"/>
      <c r="K878" s="470"/>
    </row>
    <row r="879" spans="1:11" ht="14.25" customHeight="1">
      <c r="A879" s="469"/>
      <c r="K879" s="470"/>
    </row>
    <row r="880" spans="1:11" ht="14.25" customHeight="1">
      <c r="A880" s="469"/>
      <c r="K880" s="470"/>
    </row>
    <row r="881" spans="1:11" ht="14.25" customHeight="1">
      <c r="A881" s="469"/>
      <c r="K881" s="470"/>
    </row>
    <row r="882" spans="1:11" ht="14.25" customHeight="1">
      <c r="A882" s="469"/>
      <c r="K882" s="470"/>
    </row>
    <row r="883" spans="1:11" ht="14.25" customHeight="1">
      <c r="A883" s="469"/>
      <c r="K883" s="470"/>
    </row>
    <row r="884" spans="1:11" ht="14.25" customHeight="1">
      <c r="A884" s="469"/>
      <c r="K884" s="470"/>
    </row>
    <row r="885" spans="1:11" ht="14.25" customHeight="1">
      <c r="A885" s="469"/>
      <c r="K885" s="470"/>
    </row>
    <row r="886" spans="1:11" ht="14.25" customHeight="1">
      <c r="A886" s="469"/>
      <c r="K886" s="470"/>
    </row>
    <row r="887" spans="1:11" ht="14.25" customHeight="1">
      <c r="A887" s="469"/>
      <c r="K887" s="470"/>
    </row>
    <row r="888" spans="1:11" ht="14.25" customHeight="1">
      <c r="A888" s="469"/>
      <c r="K888" s="470"/>
    </row>
    <row r="889" spans="1:11" ht="14.25" customHeight="1">
      <c r="A889" s="469"/>
      <c r="K889" s="470"/>
    </row>
    <row r="890" spans="1:11" ht="14.25" customHeight="1">
      <c r="A890" s="469"/>
      <c r="K890" s="470"/>
    </row>
    <row r="891" spans="1:11" ht="14.25" customHeight="1">
      <c r="A891" s="469"/>
      <c r="K891" s="470"/>
    </row>
    <row r="892" spans="1:11" ht="14.25" customHeight="1">
      <c r="A892" s="469"/>
      <c r="K892" s="470"/>
    </row>
    <row r="893" spans="1:11" ht="14.25" customHeight="1">
      <c r="A893" s="469"/>
      <c r="K893" s="470"/>
    </row>
    <row r="894" spans="1:11" ht="14.25" customHeight="1">
      <c r="A894" s="469"/>
      <c r="K894" s="470"/>
    </row>
    <row r="895" spans="1:11" ht="14.25" customHeight="1">
      <c r="A895" s="469"/>
      <c r="K895" s="470"/>
    </row>
    <row r="896" spans="1:11" ht="14.25" customHeight="1">
      <c r="A896" s="469"/>
      <c r="K896" s="470"/>
    </row>
    <row r="897" spans="1:11" ht="14.25" customHeight="1">
      <c r="A897" s="469"/>
      <c r="K897" s="470"/>
    </row>
    <row r="898" spans="1:11" ht="14.25" customHeight="1">
      <c r="A898" s="469"/>
      <c r="K898" s="470"/>
    </row>
    <row r="899" spans="1:11" ht="14.25" customHeight="1">
      <c r="A899" s="469"/>
      <c r="K899" s="470"/>
    </row>
    <row r="900" spans="1:11" ht="14.25" customHeight="1">
      <c r="A900" s="469"/>
      <c r="K900" s="470"/>
    </row>
    <row r="901" spans="1:11" ht="14.25" customHeight="1">
      <c r="A901" s="469"/>
      <c r="K901" s="470"/>
    </row>
    <row r="902" spans="1:11" ht="14.25" customHeight="1">
      <c r="A902" s="469"/>
      <c r="K902" s="470"/>
    </row>
    <row r="903" spans="1:11" ht="14.25" customHeight="1">
      <c r="A903" s="469"/>
      <c r="K903" s="470"/>
    </row>
    <row r="904" spans="1:11" ht="14.25" customHeight="1">
      <c r="A904" s="469"/>
      <c r="K904" s="470"/>
    </row>
    <row r="905" spans="1:11" ht="14.25" customHeight="1">
      <c r="A905" s="469"/>
      <c r="K905" s="470"/>
    </row>
    <row r="906" spans="1:11" ht="14.25" customHeight="1">
      <c r="A906" s="469"/>
      <c r="K906" s="470"/>
    </row>
    <row r="907" spans="1:11" ht="14.25" customHeight="1">
      <c r="A907" s="469"/>
      <c r="K907" s="470"/>
    </row>
    <row r="908" spans="1:11" ht="14.25" customHeight="1">
      <c r="A908" s="469"/>
      <c r="K908" s="470"/>
    </row>
    <row r="909" spans="1:11" ht="14.25" customHeight="1">
      <c r="A909" s="469"/>
      <c r="K909" s="470"/>
    </row>
    <row r="910" spans="1:11" ht="14.25" customHeight="1">
      <c r="A910" s="469"/>
      <c r="K910" s="470"/>
    </row>
    <row r="911" spans="1:11" ht="14.25" customHeight="1">
      <c r="A911" s="469"/>
      <c r="K911" s="470"/>
    </row>
    <row r="912" spans="1:11" ht="14.25" customHeight="1">
      <c r="A912" s="469"/>
      <c r="K912" s="470"/>
    </row>
    <row r="913" spans="1:11" ht="14.25" customHeight="1">
      <c r="A913" s="469"/>
      <c r="K913" s="470"/>
    </row>
    <row r="914" spans="1:11" ht="14.25" customHeight="1">
      <c r="A914" s="469"/>
      <c r="K914" s="470"/>
    </row>
    <row r="915" spans="1:11" ht="14.25" customHeight="1">
      <c r="A915" s="469"/>
      <c r="K915" s="470"/>
    </row>
    <row r="916" spans="1:11" ht="14.25" customHeight="1">
      <c r="A916" s="469"/>
      <c r="K916" s="470"/>
    </row>
    <row r="917" spans="1:11" ht="14.25" customHeight="1">
      <c r="A917" s="469"/>
      <c r="K917" s="470"/>
    </row>
    <row r="918" spans="1:11" ht="14.25" customHeight="1">
      <c r="A918" s="469"/>
      <c r="K918" s="470"/>
    </row>
    <row r="919" spans="1:11" ht="14.25" customHeight="1">
      <c r="A919" s="469"/>
      <c r="K919" s="470"/>
    </row>
    <row r="920" spans="1:11" ht="14.25" customHeight="1">
      <c r="A920" s="469"/>
      <c r="K920" s="470"/>
    </row>
    <row r="921" spans="1:11" ht="14.25" customHeight="1">
      <c r="A921" s="469"/>
      <c r="K921" s="470"/>
    </row>
    <row r="922" spans="1:11" ht="14.25" customHeight="1">
      <c r="A922" s="469"/>
      <c r="K922" s="470"/>
    </row>
    <row r="923" spans="1:11" ht="14.25" customHeight="1">
      <c r="A923" s="469"/>
      <c r="K923" s="470"/>
    </row>
    <row r="924" spans="1:11" ht="14.25" customHeight="1">
      <c r="A924" s="469"/>
      <c r="K924" s="470"/>
    </row>
    <row r="925" spans="1:11" ht="14.25" customHeight="1">
      <c r="A925" s="469"/>
      <c r="K925" s="470"/>
    </row>
    <row r="926" spans="1:11" ht="14.25" customHeight="1">
      <c r="A926" s="469"/>
      <c r="K926" s="470"/>
    </row>
    <row r="927" spans="1:11" ht="14.25" customHeight="1">
      <c r="A927" s="469"/>
      <c r="K927" s="470"/>
    </row>
    <row r="928" spans="1:11" ht="14.25" customHeight="1">
      <c r="A928" s="469"/>
      <c r="K928" s="470"/>
    </row>
    <row r="929" spans="1:11" ht="14.25" customHeight="1">
      <c r="A929" s="469"/>
      <c r="K929" s="470"/>
    </row>
    <row r="930" spans="1:11" ht="14.25" customHeight="1">
      <c r="A930" s="469"/>
      <c r="K930" s="470"/>
    </row>
    <row r="931" spans="1:11" ht="14.25" customHeight="1">
      <c r="A931" s="469"/>
      <c r="K931" s="470"/>
    </row>
    <row r="932" spans="1:11" ht="14.25" customHeight="1">
      <c r="A932" s="469"/>
      <c r="K932" s="470"/>
    </row>
    <row r="933" spans="1:11" ht="14.25" customHeight="1">
      <c r="A933" s="469"/>
      <c r="K933" s="470"/>
    </row>
    <row r="934" spans="1:11" ht="14.25" customHeight="1">
      <c r="A934" s="469"/>
      <c r="K934" s="470"/>
    </row>
    <row r="935" spans="1:11" ht="14.25" customHeight="1">
      <c r="A935" s="469"/>
      <c r="K935" s="470"/>
    </row>
    <row r="936" spans="1:11" ht="14.25" customHeight="1">
      <c r="A936" s="469"/>
      <c r="K936" s="470"/>
    </row>
    <row r="937" spans="1:11" ht="14.25" customHeight="1">
      <c r="A937" s="469"/>
      <c r="K937" s="470"/>
    </row>
    <row r="938" spans="1:11" ht="14.25" customHeight="1">
      <c r="A938" s="469"/>
      <c r="K938" s="470"/>
    </row>
    <row r="939" spans="1:11" ht="14.25" customHeight="1">
      <c r="A939" s="469"/>
      <c r="K939" s="470"/>
    </row>
    <row r="940" spans="1:11" ht="14.25" customHeight="1">
      <c r="A940" s="469"/>
      <c r="K940" s="470"/>
    </row>
    <row r="941" spans="1:11" ht="14.25" customHeight="1">
      <c r="A941" s="469"/>
      <c r="K941" s="470"/>
    </row>
    <row r="942" spans="1:11" ht="14.25" customHeight="1">
      <c r="A942" s="469"/>
      <c r="K942" s="470"/>
    </row>
    <row r="943" spans="1:11" ht="14.25" customHeight="1">
      <c r="A943" s="469"/>
      <c r="K943" s="470"/>
    </row>
    <row r="944" spans="1:11" ht="14.25" customHeight="1">
      <c r="A944" s="469"/>
      <c r="K944" s="470"/>
    </row>
    <row r="945" spans="1:11" ht="14.25" customHeight="1">
      <c r="A945" s="469"/>
      <c r="K945" s="470"/>
    </row>
    <row r="946" spans="1:11" ht="14.25" customHeight="1">
      <c r="A946" s="469"/>
      <c r="K946" s="470"/>
    </row>
    <row r="947" spans="1:11" ht="14.25" customHeight="1">
      <c r="A947" s="469"/>
      <c r="K947" s="470"/>
    </row>
    <row r="948" spans="1:11" ht="14.25" customHeight="1">
      <c r="A948" s="469"/>
      <c r="K948" s="470"/>
    </row>
    <row r="949" spans="1:11" ht="14.25" customHeight="1">
      <c r="A949" s="469"/>
      <c r="K949" s="470"/>
    </row>
    <row r="950" spans="1:11" ht="14.25" customHeight="1">
      <c r="A950" s="469"/>
      <c r="K950" s="470"/>
    </row>
    <row r="951" spans="1:11" ht="14.25" customHeight="1">
      <c r="A951" s="469"/>
      <c r="K951" s="470"/>
    </row>
    <row r="952" spans="1:11" ht="14.25" customHeight="1">
      <c r="A952" s="469"/>
      <c r="K952" s="470"/>
    </row>
    <row r="953" spans="1:11" ht="14.25" customHeight="1">
      <c r="A953" s="469"/>
      <c r="K953" s="470"/>
    </row>
    <row r="954" spans="1:11" ht="14.25" customHeight="1">
      <c r="A954" s="469"/>
      <c r="K954" s="470"/>
    </row>
    <row r="955" spans="1:11" ht="14.25" customHeight="1">
      <c r="A955" s="469"/>
      <c r="K955" s="470"/>
    </row>
    <row r="956" spans="1:11" ht="14.25" customHeight="1">
      <c r="A956" s="469"/>
      <c r="K956" s="470"/>
    </row>
    <row r="957" spans="1:11" ht="14.25" customHeight="1">
      <c r="A957" s="469"/>
      <c r="K957" s="470"/>
    </row>
    <row r="958" spans="1:11" ht="14.25" customHeight="1">
      <c r="A958" s="469"/>
      <c r="K958" s="470"/>
    </row>
    <row r="959" spans="1:11" ht="14.25" customHeight="1">
      <c r="A959" s="469"/>
      <c r="K959" s="470"/>
    </row>
    <row r="960" spans="1:11" ht="14.25" customHeight="1">
      <c r="A960" s="469"/>
      <c r="K960" s="470"/>
    </row>
    <row r="961" spans="1:11" ht="14.25" customHeight="1">
      <c r="A961" s="469"/>
      <c r="K961" s="470"/>
    </row>
    <row r="962" spans="1:11" ht="14.25" customHeight="1">
      <c r="A962" s="469"/>
      <c r="K962" s="470"/>
    </row>
    <row r="963" spans="1:11" ht="14.25" customHeight="1">
      <c r="A963" s="469"/>
      <c r="K963" s="470"/>
    </row>
    <row r="964" spans="1:11" ht="14.25" customHeight="1">
      <c r="A964" s="469"/>
      <c r="K964" s="470"/>
    </row>
    <row r="965" spans="1:11" ht="14.25" customHeight="1">
      <c r="A965" s="469"/>
      <c r="K965" s="470"/>
    </row>
    <row r="966" spans="1:11" ht="14.25" customHeight="1">
      <c r="A966" s="469"/>
      <c r="K966" s="470"/>
    </row>
    <row r="967" spans="1:11" ht="14.25" customHeight="1">
      <c r="A967" s="469"/>
      <c r="K967" s="470"/>
    </row>
    <row r="968" spans="1:11" ht="14.25" customHeight="1">
      <c r="A968" s="469"/>
      <c r="K968" s="470"/>
    </row>
    <row r="969" spans="1:11" ht="14.25" customHeight="1">
      <c r="A969" s="469"/>
      <c r="K969" s="470"/>
    </row>
    <row r="970" spans="1:11" ht="14.25" customHeight="1">
      <c r="A970" s="469"/>
      <c r="K970" s="470"/>
    </row>
    <row r="971" spans="1:11" ht="14.25" customHeight="1">
      <c r="A971" s="469"/>
      <c r="K971" s="470"/>
    </row>
    <row r="972" spans="1:11" ht="14.25" customHeight="1">
      <c r="A972" s="469"/>
      <c r="K972" s="470"/>
    </row>
    <row r="973" spans="1:11" ht="14.25" customHeight="1">
      <c r="A973" s="469"/>
      <c r="K973" s="470"/>
    </row>
    <row r="974" spans="1:11" ht="14.25" customHeight="1">
      <c r="A974" s="469"/>
      <c r="K974" s="470"/>
    </row>
    <row r="975" spans="1:11" ht="14.25" customHeight="1">
      <c r="A975" s="469"/>
      <c r="K975" s="470"/>
    </row>
    <row r="976" spans="1:11" ht="14.25" customHeight="1">
      <c r="A976" s="469"/>
      <c r="K976" s="470"/>
    </row>
    <row r="977" spans="1:11" ht="14.25" customHeight="1">
      <c r="A977" s="469"/>
      <c r="K977" s="470"/>
    </row>
    <row r="978" spans="1:11" ht="14.25" customHeight="1">
      <c r="A978" s="469"/>
      <c r="K978" s="470"/>
    </row>
    <row r="979" spans="1:11" ht="14.25" customHeight="1">
      <c r="A979" s="469"/>
      <c r="K979" s="470"/>
    </row>
    <row r="980" spans="1:11" ht="14.25" customHeight="1">
      <c r="A980" s="469"/>
      <c r="K980" s="470"/>
    </row>
    <row r="981" spans="1:11" ht="14.25" customHeight="1">
      <c r="A981" s="469"/>
      <c r="K981" s="470"/>
    </row>
    <row r="982" spans="1:11" ht="14.25" customHeight="1">
      <c r="A982" s="469"/>
      <c r="K982" s="470"/>
    </row>
    <row r="983" spans="1:11" ht="14.25" customHeight="1">
      <c r="A983" s="469"/>
      <c r="K983" s="470"/>
    </row>
    <row r="984" spans="1:11" ht="14.25" customHeight="1">
      <c r="A984" s="469"/>
      <c r="K984" s="470"/>
    </row>
    <row r="985" spans="1:11" ht="14.25" customHeight="1">
      <c r="A985" s="469"/>
      <c r="K985" s="470"/>
    </row>
    <row r="986" spans="1:11" ht="14.25" customHeight="1">
      <c r="A986" s="469"/>
      <c r="K986" s="470"/>
    </row>
    <row r="987" spans="1:11" ht="14.25" customHeight="1">
      <c r="A987" s="469"/>
      <c r="K987" s="470"/>
    </row>
    <row r="988" spans="1:11" ht="14.25" customHeight="1">
      <c r="A988" s="469"/>
      <c r="K988" s="470"/>
    </row>
    <row r="989" spans="1:11" ht="14.25" customHeight="1">
      <c r="A989" s="469"/>
      <c r="K989" s="470"/>
    </row>
    <row r="990" spans="1:11" ht="14.25" customHeight="1">
      <c r="A990" s="469"/>
      <c r="K990" s="470"/>
    </row>
    <row r="991" spans="1:11" ht="14.25" customHeight="1">
      <c r="A991" s="469"/>
      <c r="K991" s="470"/>
    </row>
    <row r="992" spans="1:11" ht="14.25" customHeight="1">
      <c r="A992" s="469"/>
      <c r="K992" s="470"/>
    </row>
    <row r="993" spans="1:11" ht="14.25" customHeight="1">
      <c r="A993" s="469"/>
      <c r="K993" s="470"/>
    </row>
    <row r="994" spans="1:11" ht="14.25" customHeight="1">
      <c r="A994" s="469"/>
      <c r="K994" s="470"/>
    </row>
    <row r="995" spans="1:11" ht="14.25" customHeight="1">
      <c r="A995" s="469"/>
      <c r="K995" s="470"/>
    </row>
    <row r="996" spans="1:11" ht="14.25" customHeight="1">
      <c r="A996" s="469"/>
      <c r="K996" s="470"/>
    </row>
    <row r="997" spans="1:11" ht="14.25" customHeight="1">
      <c r="A997" s="469"/>
      <c r="K997" s="470"/>
    </row>
    <row r="998" spans="1:11" ht="14.25" customHeight="1">
      <c r="A998" s="469"/>
      <c r="K998" s="470"/>
    </row>
    <row r="999" spans="1:11" ht="14.25" customHeight="1">
      <c r="A999" s="469"/>
      <c r="K999" s="470"/>
    </row>
  </sheetData>
  <sheetProtection algorithmName="SHA-512" hashValue="sObI0HUdfNFNSCp6JlxGFKmuP9DwyjP1sAc+ja2vqUwqiWt/n2cP1dkpi94VPyCJF4uyWCWLwN6uWGOsz7GpUQ==" saltValue="ExJlGVrVmVMOdD+uX01N7A==" spinCount="100000" sheet="1" objects="1" scenarios="1"/>
  <mergeCells count="6">
    <mergeCell ref="A7:H7"/>
    <mergeCell ref="A9:P9"/>
    <mergeCell ref="A11:H11"/>
    <mergeCell ref="A66:I66"/>
    <mergeCell ref="A58:M58"/>
    <mergeCell ref="A59:M59"/>
  </mergeCells>
  <pageMargins left="0.7" right="0.7" top="0.75" bottom="0.75" header="0" footer="0"/>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C19D8A4FEFF6499A627B312F26EA7C" ma:contentTypeVersion="13" ma:contentTypeDescription="Create a new document." ma:contentTypeScope="" ma:versionID="9ca4ef7c191771836862959e1f8b139e">
  <xsd:schema xmlns:xsd="http://www.w3.org/2001/XMLSchema" xmlns:xs="http://www.w3.org/2001/XMLSchema" xmlns:p="http://schemas.microsoft.com/office/2006/metadata/properties" xmlns:ns3="a29f0a48-235b-436d-b86e-457b646f8f86" xmlns:ns4="3cc3fd77-aeed-4d28-9e57-1df255d2ff26" targetNamespace="http://schemas.microsoft.com/office/2006/metadata/properties" ma:root="true" ma:fieldsID="1c0512c3afc7329948463537203c6cc6" ns3:_="" ns4:_="">
    <xsd:import namespace="a29f0a48-235b-436d-b86e-457b646f8f86"/>
    <xsd:import namespace="3cc3fd77-aeed-4d28-9e57-1df255d2ff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f0a48-235b-436d-b86e-457b646f8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c3fd77-aeed-4d28-9e57-1df255d2ff2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C89292-B1FA-4207-9904-AD36449F1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f0a48-235b-436d-b86e-457b646f8f86"/>
    <ds:schemaRef ds:uri="3cc3fd77-aeed-4d28-9e57-1df255d2ff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84FEB8-2BC8-4F11-B56F-1BC80180182D}">
  <ds:schemaRefs>
    <ds:schemaRef ds:uri="http://www.w3.org/XML/1998/namespace"/>
    <ds:schemaRef ds:uri="http://schemas.microsoft.com/office/infopath/2007/PartnerControl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3cc3fd77-aeed-4d28-9e57-1df255d2ff26"/>
    <ds:schemaRef ds:uri="a29f0a48-235b-436d-b86e-457b646f8f86"/>
    <ds:schemaRef ds:uri="http://purl.org/dc/dcmitype/"/>
  </ds:schemaRefs>
</ds:datastoreItem>
</file>

<file path=customXml/itemProps3.xml><?xml version="1.0" encoding="utf-8"?>
<ds:datastoreItem xmlns:ds="http://schemas.openxmlformats.org/officeDocument/2006/customXml" ds:itemID="{5364AB35-CD00-4658-8C38-83FDE26BD1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Home Page</vt:lpstr>
      <vt:lpstr>Contents</vt:lpstr>
      <vt:lpstr>Policies &amp; Commitments</vt:lpstr>
      <vt:lpstr>Environment</vt:lpstr>
      <vt:lpstr>Air Quality</vt:lpstr>
      <vt:lpstr>Biodiversity</vt:lpstr>
      <vt:lpstr>Circularity &amp; Waste</vt:lpstr>
      <vt:lpstr>Climate Change</vt:lpstr>
      <vt:lpstr>Tailings</vt:lpstr>
      <vt:lpstr>Water Stewardship</vt:lpstr>
      <vt:lpstr>Social</vt:lpstr>
      <vt:lpstr>Health &amp; Safety</vt:lpstr>
      <vt:lpstr>Workforce Demographic</vt:lpstr>
      <vt:lpstr>Talent Management</vt:lpstr>
      <vt:lpstr>Communities</vt:lpstr>
      <vt:lpstr>Indigenous Peoples</vt:lpstr>
      <vt:lpstr>Value Sharing</vt:lpstr>
      <vt:lpstr>Economic Performance</vt:lpstr>
      <vt:lpstr>Tax</vt:lpstr>
      <vt:lpstr>Tax Entities</vt:lpstr>
    </vt:vector>
  </TitlesOfParts>
  <Manager/>
  <Company>Teck Resources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Paterson  VANM</dc:creator>
  <cp:keywords/>
  <dc:description/>
  <cp:lastModifiedBy>Allie Price</cp:lastModifiedBy>
  <cp:revision/>
  <dcterms:created xsi:type="dcterms:W3CDTF">2017-03-14T22:15:21Z</dcterms:created>
  <dcterms:modified xsi:type="dcterms:W3CDTF">2024-04-23T17:45:06Z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0x010100EDC19D8A4FEFF6499A627B312F26EA7C</vt:lpwstr>
  </property>
  <property fmtid="{D5CDD505-2E9C-101B-9397-08002B2CF9AE}" pid="3" name="CWRMItemRecordClassification">
    <vt:lpwstr>130</vt:lpwstr>
  </property>
  <property fmtid="{D5CDD505-2E9C-101B-9397-08002B2CF9AE}" pid="4" name="_dlc_DocIdItemGuid">
    <vt:lpwstr>9ffdb8f9-d5aa-43a4-839d-3a1c89ca6d76</vt:lpwstr>
  </property>
  <property fmtid="{D5CDD505-2E9C-101B-9397-08002B2CF9AE}" pid="5" name="TeckActivity">
    <vt:lpwstr>81</vt:lpwstr>
  </property>
  <property fmtid="{D5CDD505-2E9C-101B-9397-08002B2CF9AE}" pid="6" name="TeckOrgUnitOwning">
    <vt:lpwstr>8</vt:lpwstr>
  </property>
  <property fmtid="{D5CDD505-2E9C-101B-9397-08002B2CF9AE}" pid="7" name="TeckCorpAffrsLanguage">
    <vt:lpwstr/>
  </property>
  <property fmtid="{D5CDD505-2E9C-101B-9397-08002B2CF9AE}" pid="8" name="TeckContentPeriod">
    <vt:lpwstr/>
  </property>
  <property fmtid="{D5CDD505-2E9C-101B-9397-08002B2CF9AE}" pid="9" name="TaxKeyword">
    <vt:lpwstr/>
  </property>
  <property fmtid="{D5CDD505-2E9C-101B-9397-08002B2CF9AE}" pid="10" name="TeckCorpAffrsLocation">
    <vt:lpwstr/>
  </property>
  <property fmtid="{D5CDD505-2E9C-101B-9397-08002B2CF9AE}" pid="11" name="TeckCorpAffrsEvent">
    <vt:lpwstr/>
  </property>
  <property fmtid="{D5CDD505-2E9C-101B-9397-08002B2CF9AE}" pid="12" name="TeckCorpAffrsDocType">
    <vt:lpwstr/>
  </property>
  <property fmtid="{D5CDD505-2E9C-101B-9397-08002B2CF9AE}" pid="13" name="TeckCorpAffrsVendor">
    <vt:lpwstr/>
  </property>
</Properties>
</file>